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wdp" ContentType="image/vnd.ms-photo"/>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filterPrivacy="1" defaultThemeVersion="124226"/>
  <bookViews>
    <workbookView showSheetTabs="0" xWindow="240" yWindow="105" windowWidth="14805" windowHeight="8010" tabRatio="876" firstSheet="1" activeTab="2"/>
  </bookViews>
  <sheets>
    <sheet name="Date" sheetId="50" state="hidden" r:id="rId1"/>
    <sheet name="Menu" sheetId="45" r:id="rId2"/>
    <sheet name="All Form Data" sheetId="6" r:id="rId3"/>
    <sheet name="4.Attendence Sheet" sheetId="16" state="hidden" r:id="rId4"/>
    <sheet name="Contact" sheetId="41" r:id="rId5"/>
    <sheet name="Signature colection" sheetId="44" r:id="rId6"/>
    <sheet name="Pre selection" sheetId="5" r:id="rId7"/>
    <sheet name="Selected" sheetId="31" r:id="rId8"/>
    <sheet name="ASSET admission Data" sheetId="40" r:id="rId9"/>
    <sheet name="Attendance Sheet" sheetId="17" r:id="rId10"/>
    <sheet name="Distribution Sheet" sheetId="24" r:id="rId11"/>
    <sheet name="Training plan" sheetId="46" r:id="rId12"/>
    <sheet name="Class Routine" sheetId="47" r:id="rId13"/>
    <sheet name="Lesson plan" sheetId="48" r:id="rId14"/>
    <sheet name="Trainee Data (Ban)" sheetId="53" r:id="rId15"/>
    <sheet name="Trainee Data (Eng)" sheetId="56" r:id="rId16"/>
    <sheet name="Result" sheetId="58" r:id="rId17"/>
  </sheets>
  <externalReferences>
    <externalReference r:id="rId18"/>
  </externalReferences>
  <definedNames>
    <definedName name="_xlnm._FilterDatabase" localSheetId="3" hidden="1">'4.Attendence Sheet'!$A$9:$G$33</definedName>
    <definedName name="_xlnm._FilterDatabase" localSheetId="2" hidden="1">'All Form Data'!$A$11:$AR$44</definedName>
    <definedName name="_xlnm._FilterDatabase" localSheetId="8" hidden="1">'ASSET admission Data'!$A$9:$G$31</definedName>
    <definedName name="_xlnm._FilterDatabase" localSheetId="9" hidden="1">'Attendance Sheet'!$A$7:$G$31</definedName>
    <definedName name="_xlnm._FilterDatabase" localSheetId="12" hidden="1">'Class Routine'!$A$10:$L$98</definedName>
    <definedName name="_xlnm._FilterDatabase" localSheetId="4" hidden="1">Contact!$A$6:$I$30</definedName>
    <definedName name="_xlnm._FilterDatabase" localSheetId="0" hidden="1">Date!$A$1:$C$320</definedName>
    <definedName name="_xlnm._FilterDatabase" localSheetId="10" hidden="1">'Distribution Sheet'!#REF!</definedName>
    <definedName name="_xlnm._FilterDatabase" localSheetId="13" hidden="1">'Lesson plan'!$A$14:$G$35</definedName>
    <definedName name="_xlnm._FilterDatabase" localSheetId="6" hidden="1">'Pre selection'!$A$6:$G$37</definedName>
    <definedName name="_xlnm._FilterDatabase" localSheetId="16" hidden="1">Result!$B$6:$G$49</definedName>
    <definedName name="_xlnm._FilterDatabase" localSheetId="7" hidden="1">Selected!$A$6:$G$30</definedName>
    <definedName name="_xlnm._FilterDatabase" localSheetId="5" hidden="1">'Signature colection'!$A$6:$I$30</definedName>
    <definedName name="_xlnm._FilterDatabase" localSheetId="14" hidden="1">'Trainee Data (Ban)'!$A$9:$G$31</definedName>
    <definedName name="_xlnm._FilterDatabase" localSheetId="15" hidden="1">'Trainee Data (Eng)'!$A$9:$G$31</definedName>
    <definedName name="_xlnm._FilterDatabase" localSheetId="11" hidden="1">'Training plan'!$A$7:$G$53</definedName>
    <definedName name="_xlnm.Print_Area" localSheetId="3">'4.Attendence Sheet'!$A$1:$AH$36</definedName>
    <definedName name="_xlnm.Print_Area" localSheetId="2">'All Form Data'!$A$5:$AR$42</definedName>
    <definedName name="_xlnm.Print_Area" localSheetId="8">'ASSET admission Data'!$A$1:$M$30</definedName>
    <definedName name="_xlnm.Print_Area" localSheetId="9">'Attendance Sheet'!$A$1:$AH$33</definedName>
    <definedName name="_xlnm.Print_Area" localSheetId="12">'Class Routine'!$A$1:$L$100</definedName>
    <definedName name="_xlnm.Print_Area" localSheetId="4">Contact!$A$1:$F$30</definedName>
    <definedName name="_xlnm.Print_Area" localSheetId="10">'Distribution Sheet'!$A$1:$K$45</definedName>
    <definedName name="_xlnm.Print_Area" localSheetId="13">'Lesson plan'!$A$1:$F$147</definedName>
    <definedName name="_xlnm.Print_Area" localSheetId="6">'Pre selection'!$A$1:$G$38</definedName>
    <definedName name="_xlnm.Print_Area" localSheetId="16">Result!$A$1:$G$42</definedName>
    <definedName name="_xlnm.Print_Area" localSheetId="7">Selected!$A$1:$G$32</definedName>
    <definedName name="_xlnm.Print_Area" localSheetId="5">'Signature colection'!$A$1:$F$18</definedName>
    <definedName name="_xlnm.Print_Area" localSheetId="14">'Trainee Data (Ban)'!$A$1:$T$32</definedName>
    <definedName name="_xlnm.Print_Area" localSheetId="15">'Trainee Data (Eng)'!$A$1:$T$32</definedName>
    <definedName name="_xlnm.Print_Area" localSheetId="11">'Training plan'!$A$1:$F$55</definedName>
    <definedName name="_xlnm.Print_Titles" localSheetId="8">'ASSET admission Data'!$A:$M,'ASSET admission Data'!$1:$6</definedName>
    <definedName name="_xlnm.Print_Titles" localSheetId="12">'Class Routine'!$10:$10</definedName>
    <definedName name="_xlnm.Print_Titles" localSheetId="4">Contact!$5:$6</definedName>
    <definedName name="_xlnm.Print_Titles" localSheetId="5">'Signature colection'!$5:$6</definedName>
    <definedName name="_xlnm.Print_Titles" localSheetId="14">'Trainee Data (Ban)'!$A:$T,'Trainee Data (Ban)'!$5:$6</definedName>
    <definedName name="_xlnm.Print_Titles" localSheetId="15">'Trainee Data (Eng)'!$A:$T,'Trainee Data (Eng)'!$1:$2</definedName>
  </definedNames>
  <calcPr calcId="144525"/>
</workbook>
</file>

<file path=xl/calcChain.xml><?xml version="1.0" encoding="utf-8"?>
<calcChain xmlns="http://schemas.openxmlformats.org/spreadsheetml/2006/main">
  <c r="A3" i="58" l="1"/>
  <c r="A4" i="58"/>
  <c r="A2" i="58"/>
  <c r="A2" i="5"/>
  <c r="A3" i="44"/>
  <c r="A4" i="44"/>
  <c r="A2" i="44"/>
  <c r="A3" i="48"/>
  <c r="A4" i="48"/>
  <c r="A2" i="48"/>
  <c r="A3" i="47"/>
  <c r="A4" i="47"/>
  <c r="A2" i="47"/>
  <c r="A3" i="46"/>
  <c r="A4" i="46"/>
  <c r="A2" i="46"/>
  <c r="A3" i="41"/>
  <c r="A4" i="41"/>
  <c r="A2" i="41"/>
  <c r="A4" i="56"/>
  <c r="A3" i="56"/>
  <c r="A2" i="56"/>
  <c r="A3" i="53"/>
  <c r="A4" i="53"/>
  <c r="A2" i="53"/>
  <c r="A3" i="40"/>
  <c r="A4" i="40"/>
  <c r="A2" i="40"/>
  <c r="G8" i="31"/>
  <c r="G9" i="31"/>
  <c r="G10" i="31"/>
  <c r="G11" i="31"/>
  <c r="G12" i="31"/>
  <c r="G13" i="31"/>
  <c r="G14" i="31"/>
  <c r="G15" i="31"/>
  <c r="G16" i="31"/>
  <c r="G17" i="31"/>
  <c r="G18" i="31"/>
  <c r="G19" i="31"/>
  <c r="G20" i="31"/>
  <c r="G21" i="31"/>
  <c r="G22" i="31"/>
  <c r="G23" i="31"/>
  <c r="G24" i="31"/>
  <c r="G25" i="31"/>
  <c r="G26" i="31"/>
  <c r="G27" i="31"/>
  <c r="G28" i="31"/>
  <c r="G29" i="31"/>
  <c r="G30" i="31"/>
  <c r="G7" i="31"/>
  <c r="A3" i="24"/>
  <c r="A4" i="24"/>
  <c r="A2" i="24"/>
  <c r="A3" i="17"/>
  <c r="A4" i="17"/>
  <c r="A2" i="17"/>
  <c r="A4" i="31"/>
  <c r="A3" i="31"/>
  <c r="A2" i="31"/>
  <c r="A4" i="5"/>
  <c r="A3" i="5"/>
  <c r="AL8" i="6" l="1"/>
  <c r="AR8" i="6" l="1"/>
  <c r="AR7" i="6"/>
  <c r="AO7" i="6"/>
  <c r="AO8" i="6"/>
  <c r="AJ7" i="6"/>
  <c r="AL7" i="6"/>
  <c r="AJ8" i="6"/>
  <c r="G8" i="58" l="1"/>
  <c r="G9" i="58"/>
  <c r="G10" i="58"/>
  <c r="G11" i="58"/>
  <c r="G12" i="58"/>
  <c r="G13" i="58"/>
  <c r="G14" i="58"/>
  <c r="G15" i="58"/>
  <c r="G16" i="58"/>
  <c r="G17" i="58"/>
  <c r="G18" i="58"/>
  <c r="G19" i="58"/>
  <c r="G20" i="58"/>
  <c r="G21" i="58"/>
  <c r="G22" i="58"/>
  <c r="G23" i="58"/>
  <c r="G24" i="58"/>
  <c r="G25" i="58"/>
  <c r="G26" i="58"/>
  <c r="G27" i="58"/>
  <c r="G28" i="58"/>
  <c r="G29" i="58"/>
  <c r="G30" i="58"/>
  <c r="G7" i="58"/>
  <c r="C8" i="58"/>
  <c r="C9" i="58"/>
  <c r="C10" i="58"/>
  <c r="C11" i="58"/>
  <c r="C12" i="58"/>
  <c r="C13" i="58"/>
  <c r="C14" i="58"/>
  <c r="C15" i="58"/>
  <c r="C16" i="58"/>
  <c r="C17" i="58"/>
  <c r="C18" i="58"/>
  <c r="C19" i="58"/>
  <c r="C20" i="58"/>
  <c r="C21" i="58"/>
  <c r="C22" i="58"/>
  <c r="C23" i="58"/>
  <c r="C24" i="58"/>
  <c r="C25" i="58"/>
  <c r="C26" i="58"/>
  <c r="C27" i="58"/>
  <c r="C28" i="58"/>
  <c r="C29" i="58"/>
  <c r="C30" i="58"/>
  <c r="C7" i="58"/>
  <c r="AG8" i="6" l="1"/>
  <c r="AG7" i="6"/>
  <c r="AD8" i="6"/>
  <c r="AD7" i="6"/>
  <c r="Z8" i="6"/>
  <c r="Z7" i="6"/>
  <c r="X8" i="6"/>
  <c r="X7" i="6"/>
  <c r="U8" i="6"/>
  <c r="U7" i="6"/>
  <c r="S8" i="6"/>
  <c r="S7" i="6"/>
  <c r="O9" i="6"/>
  <c r="O7" i="6"/>
  <c r="O6" i="6"/>
  <c r="J9" i="6"/>
  <c r="J7" i="6"/>
  <c r="J6" i="6"/>
  <c r="O8" i="6"/>
  <c r="J8" i="6"/>
  <c r="F7" i="6"/>
  <c r="F9" i="6" s="1"/>
  <c r="F6" i="6"/>
  <c r="F8" i="6" l="1"/>
  <c r="AR9" i="6"/>
  <c r="AO9" i="6"/>
  <c r="AL9" i="6"/>
  <c r="AJ9" i="6"/>
  <c r="AG9" i="6"/>
  <c r="AD9" i="6"/>
  <c r="Z9" i="6"/>
  <c r="X9" i="6"/>
  <c r="U9" i="6"/>
  <c r="S9" i="6"/>
  <c r="H8" i="53"/>
  <c r="H9" i="53"/>
  <c r="H10" i="53"/>
  <c r="H11" i="53"/>
  <c r="H12" i="53"/>
  <c r="H13" i="53"/>
  <c r="H14" i="53"/>
  <c r="H15" i="53"/>
  <c r="H16" i="53"/>
  <c r="H17" i="53"/>
  <c r="H18" i="53"/>
  <c r="H19" i="53"/>
  <c r="H20" i="53"/>
  <c r="H21" i="53"/>
  <c r="H22" i="53"/>
  <c r="H23" i="53"/>
  <c r="H24" i="53"/>
  <c r="H25" i="53"/>
  <c r="H26" i="53"/>
  <c r="H27" i="53"/>
  <c r="H28" i="53"/>
  <c r="H29" i="53"/>
  <c r="H30" i="53"/>
  <c r="H7" i="53"/>
  <c r="G8" i="5"/>
  <c r="G9" i="5"/>
  <c r="G10" i="5"/>
  <c r="G11" i="5"/>
  <c r="G12" i="5"/>
  <c r="G13" i="5"/>
  <c r="G14" i="5"/>
  <c r="G15" i="5"/>
  <c r="G16" i="5"/>
  <c r="G17" i="5"/>
  <c r="G18" i="5"/>
  <c r="G19" i="5"/>
  <c r="G20" i="5"/>
  <c r="G21" i="5"/>
  <c r="G22" i="5"/>
  <c r="G23" i="5"/>
  <c r="G24" i="5"/>
  <c r="G25" i="5"/>
  <c r="G26" i="5"/>
  <c r="G27" i="5"/>
  <c r="G28" i="5"/>
  <c r="G29" i="5"/>
  <c r="G30" i="5"/>
  <c r="G31" i="5"/>
  <c r="G32" i="5"/>
  <c r="G33" i="5"/>
  <c r="G34" i="5"/>
  <c r="G35" i="5"/>
  <c r="G36" i="5"/>
  <c r="G7" i="5"/>
  <c r="B33" i="5"/>
  <c r="C33" i="5"/>
  <c r="D33" i="5"/>
  <c r="E33" i="5"/>
  <c r="B34" i="5"/>
  <c r="C34" i="5"/>
  <c r="D34" i="5"/>
  <c r="E34" i="5"/>
  <c r="B35" i="5"/>
  <c r="C35" i="5"/>
  <c r="D35" i="5"/>
  <c r="E35" i="5"/>
  <c r="B36" i="5"/>
  <c r="C36" i="5"/>
  <c r="D36" i="5"/>
  <c r="E36" i="5"/>
  <c r="H8" i="56"/>
  <c r="H9" i="56"/>
  <c r="H10" i="56"/>
  <c r="H11" i="56"/>
  <c r="H12" i="56"/>
  <c r="H13" i="56"/>
  <c r="H14" i="56"/>
  <c r="H15" i="56"/>
  <c r="H16" i="56"/>
  <c r="H17" i="56"/>
  <c r="H18" i="56"/>
  <c r="H19" i="56"/>
  <c r="H20" i="56"/>
  <c r="H21" i="56"/>
  <c r="H22" i="56"/>
  <c r="H23" i="56"/>
  <c r="H24" i="56"/>
  <c r="H25" i="56"/>
  <c r="H26" i="56"/>
  <c r="H27" i="56"/>
  <c r="H28" i="56"/>
  <c r="H29" i="56"/>
  <c r="H30" i="56"/>
  <c r="H7" i="56"/>
  <c r="D7" i="58" l="1"/>
  <c r="T8" i="56" l="1"/>
  <c r="T9" i="56"/>
  <c r="T10" i="56"/>
  <c r="T11" i="56"/>
  <c r="T12" i="56"/>
  <c r="T13" i="56"/>
  <c r="T14" i="56"/>
  <c r="T15" i="56"/>
  <c r="T16" i="56"/>
  <c r="T17" i="56"/>
  <c r="T18" i="56"/>
  <c r="T19" i="56"/>
  <c r="T20" i="56"/>
  <c r="T21" i="56"/>
  <c r="T22" i="56"/>
  <c r="T23" i="56"/>
  <c r="T24" i="56"/>
  <c r="T25" i="56"/>
  <c r="T26" i="56"/>
  <c r="T27" i="56"/>
  <c r="T28" i="56"/>
  <c r="T29" i="56"/>
  <c r="T30" i="56"/>
  <c r="T7" i="56"/>
  <c r="P8" i="56"/>
  <c r="Q8" i="56"/>
  <c r="P9" i="56"/>
  <c r="Q9" i="56"/>
  <c r="P10" i="56"/>
  <c r="Q10" i="56"/>
  <c r="P11" i="56"/>
  <c r="Q11" i="56"/>
  <c r="P12" i="56"/>
  <c r="Q12" i="56"/>
  <c r="P13" i="56"/>
  <c r="Q13" i="56"/>
  <c r="P14" i="56"/>
  <c r="Q14" i="56"/>
  <c r="P15" i="56"/>
  <c r="Q15" i="56"/>
  <c r="P16" i="56"/>
  <c r="Q16" i="56"/>
  <c r="P17" i="56"/>
  <c r="Q17" i="56"/>
  <c r="P18" i="56"/>
  <c r="Q18" i="56"/>
  <c r="P19" i="56"/>
  <c r="Q19" i="56"/>
  <c r="P20" i="56"/>
  <c r="Q20" i="56"/>
  <c r="P21" i="56"/>
  <c r="Q21" i="56"/>
  <c r="P22" i="56"/>
  <c r="Q22" i="56"/>
  <c r="P23" i="56"/>
  <c r="Q23" i="56"/>
  <c r="P24" i="56"/>
  <c r="Q24" i="56"/>
  <c r="P25" i="56"/>
  <c r="Q25" i="56"/>
  <c r="P26" i="56"/>
  <c r="Q26" i="56"/>
  <c r="P27" i="56"/>
  <c r="Q27" i="56"/>
  <c r="P28" i="56"/>
  <c r="Q28" i="56"/>
  <c r="P29" i="56"/>
  <c r="Q29" i="56"/>
  <c r="P30" i="56"/>
  <c r="Q30" i="56"/>
  <c r="Q7" i="56"/>
  <c r="P7" i="56"/>
  <c r="O8" i="56"/>
  <c r="O9" i="56"/>
  <c r="O10" i="56"/>
  <c r="O11" i="56"/>
  <c r="O12" i="56"/>
  <c r="O13" i="56"/>
  <c r="O14" i="56"/>
  <c r="O15" i="56"/>
  <c r="O16" i="56"/>
  <c r="O17" i="56"/>
  <c r="O18" i="56"/>
  <c r="O19" i="56"/>
  <c r="O20" i="56"/>
  <c r="O21" i="56"/>
  <c r="O22" i="56"/>
  <c r="O23" i="56"/>
  <c r="O24" i="56"/>
  <c r="O25" i="56"/>
  <c r="O26" i="56"/>
  <c r="O27" i="56"/>
  <c r="O28" i="56"/>
  <c r="O29" i="56"/>
  <c r="O30" i="56"/>
  <c r="O7" i="56"/>
  <c r="N8" i="56"/>
  <c r="N9" i="56"/>
  <c r="N10" i="56"/>
  <c r="N11" i="56"/>
  <c r="N12" i="56"/>
  <c r="N13" i="56"/>
  <c r="N14" i="56"/>
  <c r="N15" i="56"/>
  <c r="N16" i="56"/>
  <c r="N17" i="56"/>
  <c r="N18" i="56"/>
  <c r="N19" i="56"/>
  <c r="N20" i="56"/>
  <c r="N21" i="56"/>
  <c r="N22" i="56"/>
  <c r="N23" i="56"/>
  <c r="N24" i="56"/>
  <c r="N25" i="56"/>
  <c r="N26" i="56"/>
  <c r="N27" i="56"/>
  <c r="N28" i="56"/>
  <c r="N29" i="56"/>
  <c r="N30" i="56"/>
  <c r="N7" i="56"/>
  <c r="M8" i="56"/>
  <c r="M9" i="56"/>
  <c r="M10" i="56"/>
  <c r="M11" i="56"/>
  <c r="M12" i="56"/>
  <c r="M13" i="56"/>
  <c r="M14" i="56"/>
  <c r="M15" i="56"/>
  <c r="M16" i="56"/>
  <c r="M17" i="56"/>
  <c r="M18" i="56"/>
  <c r="M19" i="56"/>
  <c r="M20" i="56"/>
  <c r="M21" i="56"/>
  <c r="M22" i="56"/>
  <c r="M23" i="56"/>
  <c r="M24" i="56"/>
  <c r="M25" i="56"/>
  <c r="M26" i="56"/>
  <c r="M27" i="56"/>
  <c r="M28" i="56"/>
  <c r="M29" i="56"/>
  <c r="M30" i="56"/>
  <c r="M7" i="56"/>
  <c r="L8" i="56"/>
  <c r="L9" i="56"/>
  <c r="L10" i="56"/>
  <c r="L11" i="56"/>
  <c r="L12" i="56"/>
  <c r="L13" i="56"/>
  <c r="L14" i="56"/>
  <c r="L15" i="56"/>
  <c r="L16" i="56"/>
  <c r="L17" i="56"/>
  <c r="L18" i="56"/>
  <c r="L19" i="56"/>
  <c r="L20" i="56"/>
  <c r="L21" i="56"/>
  <c r="L22" i="56"/>
  <c r="L23" i="56"/>
  <c r="L24" i="56"/>
  <c r="L25" i="56"/>
  <c r="L26" i="56"/>
  <c r="L27" i="56"/>
  <c r="L28" i="56"/>
  <c r="L29" i="56"/>
  <c r="L30" i="56"/>
  <c r="L7" i="56"/>
  <c r="J8" i="56"/>
  <c r="K8" i="56"/>
  <c r="J9" i="56"/>
  <c r="K9" i="56"/>
  <c r="J10" i="56"/>
  <c r="K10" i="56"/>
  <c r="J11" i="56"/>
  <c r="K11" i="56"/>
  <c r="J12" i="56"/>
  <c r="K12" i="56"/>
  <c r="J13" i="56"/>
  <c r="K13" i="56"/>
  <c r="J14" i="56"/>
  <c r="K14" i="56"/>
  <c r="J15" i="56"/>
  <c r="K15" i="56"/>
  <c r="J16" i="56"/>
  <c r="K16" i="56"/>
  <c r="J17" i="56"/>
  <c r="K17" i="56"/>
  <c r="J18" i="56"/>
  <c r="K18" i="56"/>
  <c r="J19" i="56"/>
  <c r="K19" i="56"/>
  <c r="J20" i="56"/>
  <c r="K20" i="56"/>
  <c r="J21" i="56"/>
  <c r="K21" i="56"/>
  <c r="J22" i="56"/>
  <c r="K22" i="56"/>
  <c r="J23" i="56"/>
  <c r="K23" i="56"/>
  <c r="J24" i="56"/>
  <c r="K24" i="56"/>
  <c r="J25" i="56"/>
  <c r="K25" i="56"/>
  <c r="J26" i="56"/>
  <c r="K26" i="56"/>
  <c r="J27" i="56"/>
  <c r="K27" i="56"/>
  <c r="J28" i="56"/>
  <c r="K28" i="56"/>
  <c r="J29" i="56"/>
  <c r="K29" i="56"/>
  <c r="J30" i="56"/>
  <c r="K30" i="56"/>
  <c r="K7" i="56"/>
  <c r="J7" i="56"/>
  <c r="C8" i="56"/>
  <c r="D8" i="56"/>
  <c r="E8" i="56"/>
  <c r="C9" i="56"/>
  <c r="D9" i="56"/>
  <c r="E9" i="56"/>
  <c r="C10" i="56"/>
  <c r="D10" i="56"/>
  <c r="E10" i="56"/>
  <c r="C11" i="56"/>
  <c r="D11" i="56"/>
  <c r="E11" i="56"/>
  <c r="C12" i="56"/>
  <c r="D12" i="56"/>
  <c r="E12" i="56"/>
  <c r="C13" i="56"/>
  <c r="D13" i="56"/>
  <c r="E13" i="56"/>
  <c r="C14" i="56"/>
  <c r="D14" i="56"/>
  <c r="E14" i="56"/>
  <c r="C15" i="56"/>
  <c r="D15" i="56"/>
  <c r="E15" i="56"/>
  <c r="C16" i="56"/>
  <c r="D16" i="56"/>
  <c r="E16" i="56"/>
  <c r="C17" i="56"/>
  <c r="D17" i="56"/>
  <c r="E17" i="56"/>
  <c r="C18" i="56"/>
  <c r="D18" i="56"/>
  <c r="E18" i="56"/>
  <c r="C19" i="56"/>
  <c r="D19" i="56"/>
  <c r="E19" i="56"/>
  <c r="C20" i="56"/>
  <c r="D20" i="56"/>
  <c r="E20" i="56"/>
  <c r="C21" i="56"/>
  <c r="D21" i="56"/>
  <c r="E21" i="56"/>
  <c r="C22" i="56"/>
  <c r="D22" i="56"/>
  <c r="E22" i="56"/>
  <c r="C23" i="56"/>
  <c r="D23" i="56"/>
  <c r="E23" i="56"/>
  <c r="C24" i="56"/>
  <c r="D24" i="56"/>
  <c r="E24" i="56"/>
  <c r="C25" i="56"/>
  <c r="D25" i="56"/>
  <c r="E25" i="56"/>
  <c r="C26" i="56"/>
  <c r="D26" i="56"/>
  <c r="E26" i="56"/>
  <c r="C27" i="56"/>
  <c r="D27" i="56"/>
  <c r="E27" i="56"/>
  <c r="C28" i="56"/>
  <c r="D28" i="56"/>
  <c r="E28" i="56"/>
  <c r="C29" i="56"/>
  <c r="D29" i="56"/>
  <c r="E29" i="56"/>
  <c r="C30" i="56"/>
  <c r="D30" i="56"/>
  <c r="E30" i="56"/>
  <c r="E7" i="56"/>
  <c r="D7" i="56"/>
  <c r="C7" i="56"/>
  <c r="I30" i="56"/>
  <c r="G30" i="56"/>
  <c r="F30" i="56"/>
  <c r="B30" i="56"/>
  <c r="I29" i="56"/>
  <c r="G29" i="56"/>
  <c r="F29" i="56"/>
  <c r="B29" i="56"/>
  <c r="I28" i="56"/>
  <c r="G28" i="56"/>
  <c r="F28" i="56"/>
  <c r="B28" i="56"/>
  <c r="I27" i="56"/>
  <c r="G27" i="56"/>
  <c r="F27" i="56"/>
  <c r="B27" i="56"/>
  <c r="I26" i="56"/>
  <c r="G26" i="56"/>
  <c r="F26" i="56"/>
  <c r="B26" i="56"/>
  <c r="I25" i="56"/>
  <c r="G25" i="56"/>
  <c r="F25" i="56"/>
  <c r="B25" i="56"/>
  <c r="I24" i="56"/>
  <c r="G24" i="56"/>
  <c r="F24" i="56"/>
  <c r="B24" i="56"/>
  <c r="I23" i="56"/>
  <c r="G23" i="56"/>
  <c r="F23" i="56"/>
  <c r="B23" i="56"/>
  <c r="I22" i="56"/>
  <c r="G22" i="56"/>
  <c r="F22" i="56"/>
  <c r="B22" i="56"/>
  <c r="I21" i="56"/>
  <c r="G21" i="56"/>
  <c r="F21" i="56"/>
  <c r="B21" i="56"/>
  <c r="R20" i="56"/>
  <c r="I20" i="56"/>
  <c r="G20" i="56"/>
  <c r="F20" i="56"/>
  <c r="B20" i="56"/>
  <c r="I19" i="56"/>
  <c r="G19" i="56"/>
  <c r="F19" i="56"/>
  <c r="B19" i="56"/>
  <c r="I18" i="56"/>
  <c r="G18" i="56"/>
  <c r="F18" i="56"/>
  <c r="B18" i="56"/>
  <c r="I17" i="56"/>
  <c r="G17" i="56"/>
  <c r="F17" i="56"/>
  <c r="B17" i="56"/>
  <c r="I16" i="56"/>
  <c r="G16" i="56"/>
  <c r="F16" i="56"/>
  <c r="B16" i="56"/>
  <c r="I15" i="56"/>
  <c r="G15" i="56"/>
  <c r="F15" i="56"/>
  <c r="B15" i="56"/>
  <c r="R14" i="56"/>
  <c r="I14" i="56"/>
  <c r="G14" i="56"/>
  <c r="F14" i="56"/>
  <c r="B14" i="56"/>
  <c r="R13" i="56"/>
  <c r="I13" i="56"/>
  <c r="G13" i="56"/>
  <c r="F13" i="56"/>
  <c r="B13" i="56"/>
  <c r="I12" i="56"/>
  <c r="G12" i="56"/>
  <c r="F12" i="56"/>
  <c r="B12" i="56"/>
  <c r="I11" i="56"/>
  <c r="G11" i="56"/>
  <c r="F11" i="56"/>
  <c r="B11" i="56"/>
  <c r="I10" i="56"/>
  <c r="G10" i="56"/>
  <c r="F10" i="56"/>
  <c r="B10" i="56"/>
  <c r="I9" i="56"/>
  <c r="G9" i="56"/>
  <c r="F9" i="56"/>
  <c r="B9" i="56"/>
  <c r="I8" i="56"/>
  <c r="G8" i="56"/>
  <c r="F8" i="56"/>
  <c r="B8" i="56"/>
  <c r="I7" i="56"/>
  <c r="G7" i="56"/>
  <c r="F7" i="56"/>
  <c r="B7" i="56"/>
  <c r="R13" i="53"/>
  <c r="R14" i="53"/>
  <c r="R20" i="53"/>
  <c r="R22" i="53"/>
  <c r="O7" i="53"/>
  <c r="L8" i="53"/>
  <c r="L9" i="53"/>
  <c r="L10" i="53"/>
  <c r="L11" i="53"/>
  <c r="L12" i="53"/>
  <c r="L13" i="53"/>
  <c r="L14" i="53"/>
  <c r="L15" i="53"/>
  <c r="L16" i="53"/>
  <c r="L17" i="53"/>
  <c r="L18" i="53"/>
  <c r="L19" i="53"/>
  <c r="L20" i="53"/>
  <c r="L21" i="53"/>
  <c r="L22" i="53"/>
  <c r="L23" i="53"/>
  <c r="L24" i="53"/>
  <c r="L25" i="53"/>
  <c r="L26" i="53"/>
  <c r="L27" i="53"/>
  <c r="L28" i="53"/>
  <c r="L29" i="53"/>
  <c r="L30" i="53"/>
  <c r="L7" i="53"/>
  <c r="J8" i="53"/>
  <c r="K8" i="53"/>
  <c r="J9" i="53"/>
  <c r="K9" i="53"/>
  <c r="J10" i="53"/>
  <c r="K10" i="53"/>
  <c r="J11" i="53"/>
  <c r="K11" i="53"/>
  <c r="J12" i="53"/>
  <c r="K12" i="53"/>
  <c r="J13" i="53"/>
  <c r="K13" i="53"/>
  <c r="J14" i="53"/>
  <c r="K14" i="53"/>
  <c r="J15" i="53"/>
  <c r="K15" i="53"/>
  <c r="J16" i="53"/>
  <c r="K16" i="53"/>
  <c r="J17" i="53"/>
  <c r="K17" i="53"/>
  <c r="J18" i="53"/>
  <c r="K18" i="53"/>
  <c r="J19" i="53"/>
  <c r="K19" i="53"/>
  <c r="J20" i="53"/>
  <c r="K20" i="53"/>
  <c r="J21" i="53"/>
  <c r="K21" i="53"/>
  <c r="J22" i="53"/>
  <c r="K22" i="53"/>
  <c r="J23" i="53"/>
  <c r="K23" i="53"/>
  <c r="J24" i="53"/>
  <c r="K24" i="53"/>
  <c r="J25" i="53"/>
  <c r="K25" i="53"/>
  <c r="J26" i="53"/>
  <c r="K26" i="53"/>
  <c r="J27" i="53"/>
  <c r="K27" i="53"/>
  <c r="J28" i="53"/>
  <c r="K28" i="53"/>
  <c r="J29" i="53"/>
  <c r="K29" i="53"/>
  <c r="J30" i="53"/>
  <c r="K30" i="53"/>
  <c r="K7" i="53"/>
  <c r="J7" i="53"/>
  <c r="B8" i="53"/>
  <c r="B9" i="53"/>
  <c r="B10" i="53"/>
  <c r="B11" i="53"/>
  <c r="B12" i="53"/>
  <c r="B13" i="53"/>
  <c r="B14" i="53"/>
  <c r="B15" i="53"/>
  <c r="B16" i="53"/>
  <c r="B17" i="53"/>
  <c r="B18" i="53"/>
  <c r="B19" i="53"/>
  <c r="B20" i="53"/>
  <c r="B21" i="53"/>
  <c r="B22" i="53"/>
  <c r="B23" i="53"/>
  <c r="B24" i="53"/>
  <c r="B25" i="53"/>
  <c r="B26" i="53"/>
  <c r="B27" i="53"/>
  <c r="B28" i="53"/>
  <c r="B29" i="53"/>
  <c r="B30" i="53"/>
  <c r="B7" i="53"/>
  <c r="T8" i="53"/>
  <c r="T9" i="53"/>
  <c r="T10" i="53"/>
  <c r="T11" i="53"/>
  <c r="T12" i="53"/>
  <c r="T13" i="53"/>
  <c r="T14" i="53"/>
  <c r="T15" i="53"/>
  <c r="T16" i="53"/>
  <c r="T17" i="53"/>
  <c r="T18" i="53"/>
  <c r="T19" i="53"/>
  <c r="T20" i="53"/>
  <c r="T21" i="53"/>
  <c r="T22" i="53"/>
  <c r="T23" i="53"/>
  <c r="T24" i="53"/>
  <c r="T25" i="53"/>
  <c r="T26" i="53"/>
  <c r="T27" i="53"/>
  <c r="T28" i="53"/>
  <c r="T29" i="53"/>
  <c r="T30" i="53"/>
  <c r="T7" i="53"/>
  <c r="R8" i="53"/>
  <c r="R9" i="56"/>
  <c r="R10" i="53"/>
  <c r="R11" i="53"/>
  <c r="R12" i="53"/>
  <c r="R15" i="56"/>
  <c r="R16" i="53"/>
  <c r="R17" i="56"/>
  <c r="R18" i="56"/>
  <c r="R19" i="53"/>
  <c r="R21" i="56"/>
  <c r="R22" i="56"/>
  <c r="R23" i="56"/>
  <c r="R24" i="53"/>
  <c r="R25" i="56"/>
  <c r="R26" i="56"/>
  <c r="R27" i="53"/>
  <c r="R28" i="56"/>
  <c r="R29" i="56"/>
  <c r="R30" i="56"/>
  <c r="R7" i="56"/>
  <c r="I30" i="53"/>
  <c r="G30" i="53"/>
  <c r="F30" i="53"/>
  <c r="E30" i="53"/>
  <c r="D30" i="53"/>
  <c r="C30" i="53"/>
  <c r="I29" i="53"/>
  <c r="G29" i="53"/>
  <c r="F29" i="53"/>
  <c r="E29" i="53"/>
  <c r="D29" i="53"/>
  <c r="C29" i="53"/>
  <c r="I28" i="53"/>
  <c r="G28" i="53"/>
  <c r="F28" i="53"/>
  <c r="E28" i="53"/>
  <c r="D28" i="53"/>
  <c r="C28" i="53"/>
  <c r="I27" i="53"/>
  <c r="G27" i="53"/>
  <c r="F27" i="53"/>
  <c r="E27" i="53"/>
  <c r="D27" i="53"/>
  <c r="C27" i="53"/>
  <c r="I26" i="53"/>
  <c r="G26" i="53"/>
  <c r="F26" i="53"/>
  <c r="E26" i="53"/>
  <c r="D26" i="53"/>
  <c r="C26" i="53"/>
  <c r="I25" i="53"/>
  <c r="G25" i="53"/>
  <c r="F25" i="53"/>
  <c r="E25" i="53"/>
  <c r="D25" i="53"/>
  <c r="C25" i="53"/>
  <c r="I24" i="53"/>
  <c r="G24" i="53"/>
  <c r="F24" i="53"/>
  <c r="E24" i="53"/>
  <c r="D24" i="53"/>
  <c r="C24" i="53"/>
  <c r="I23" i="53"/>
  <c r="G23" i="53"/>
  <c r="F23" i="53"/>
  <c r="E23" i="53"/>
  <c r="D23" i="53"/>
  <c r="C23" i="53"/>
  <c r="I22" i="53"/>
  <c r="G22" i="53"/>
  <c r="F22" i="53"/>
  <c r="E22" i="53"/>
  <c r="D22" i="53"/>
  <c r="C22" i="53"/>
  <c r="I21" i="53"/>
  <c r="G21" i="53"/>
  <c r="F21" i="53"/>
  <c r="E21" i="53"/>
  <c r="D21" i="53"/>
  <c r="C21" i="53"/>
  <c r="I20" i="53"/>
  <c r="G20" i="53"/>
  <c r="F20" i="53"/>
  <c r="E20" i="53"/>
  <c r="D20" i="53"/>
  <c r="C20" i="53"/>
  <c r="I19" i="53"/>
  <c r="G19" i="53"/>
  <c r="F19" i="53"/>
  <c r="E19" i="53"/>
  <c r="D19" i="53"/>
  <c r="C19" i="53"/>
  <c r="I18" i="53"/>
  <c r="G18" i="53"/>
  <c r="F18" i="53"/>
  <c r="E18" i="53"/>
  <c r="D18" i="53"/>
  <c r="C18" i="53"/>
  <c r="I17" i="53"/>
  <c r="G17" i="53"/>
  <c r="F17" i="53"/>
  <c r="E17" i="53"/>
  <c r="D17" i="53"/>
  <c r="C17" i="53"/>
  <c r="I16" i="53"/>
  <c r="G16" i="53"/>
  <c r="F16" i="53"/>
  <c r="E16" i="53"/>
  <c r="D16" i="53"/>
  <c r="C16" i="53"/>
  <c r="I15" i="53"/>
  <c r="G15" i="53"/>
  <c r="F15" i="53"/>
  <c r="E15" i="53"/>
  <c r="D15" i="53"/>
  <c r="C15" i="53"/>
  <c r="I14" i="53"/>
  <c r="G14" i="53"/>
  <c r="F14" i="53"/>
  <c r="E14" i="53"/>
  <c r="D14" i="53"/>
  <c r="C14" i="53"/>
  <c r="I13" i="53"/>
  <c r="G13" i="53"/>
  <c r="F13" i="53"/>
  <c r="E13" i="53"/>
  <c r="D13" i="53"/>
  <c r="C13" i="53"/>
  <c r="I12" i="53"/>
  <c r="G12" i="53"/>
  <c r="F12" i="53"/>
  <c r="E12" i="53"/>
  <c r="D12" i="53"/>
  <c r="C12" i="53"/>
  <c r="I11" i="53"/>
  <c r="G11" i="53"/>
  <c r="F11" i="53"/>
  <c r="E11" i="53"/>
  <c r="D11" i="53"/>
  <c r="C11" i="53"/>
  <c r="I10" i="53"/>
  <c r="G10" i="53"/>
  <c r="F10" i="53"/>
  <c r="E10" i="53"/>
  <c r="D10" i="53"/>
  <c r="C10" i="53"/>
  <c r="I9" i="53"/>
  <c r="G9" i="53"/>
  <c r="F9" i="53"/>
  <c r="E9" i="53"/>
  <c r="D9" i="53"/>
  <c r="C9" i="53"/>
  <c r="I8" i="53"/>
  <c r="G8" i="53"/>
  <c r="F8" i="53"/>
  <c r="E8" i="53"/>
  <c r="D8" i="53"/>
  <c r="C8" i="53"/>
  <c r="I7" i="53"/>
  <c r="G7" i="53"/>
  <c r="F7" i="53"/>
  <c r="E7" i="53"/>
  <c r="D7" i="53"/>
  <c r="C7" i="53"/>
  <c r="R17" i="53" l="1"/>
  <c r="R30" i="53"/>
  <c r="R12" i="56"/>
  <c r="R26" i="53"/>
  <c r="R18" i="53"/>
  <c r="R8" i="56"/>
  <c r="R7" i="53"/>
  <c r="R23" i="53"/>
  <c r="R15" i="53"/>
  <c r="R11" i="56"/>
  <c r="R19" i="56"/>
  <c r="R27" i="56"/>
  <c r="R16" i="56"/>
  <c r="R24" i="56"/>
  <c r="R29" i="53"/>
  <c r="R21" i="53"/>
  <c r="R28" i="53"/>
  <c r="R10" i="56"/>
  <c r="R25" i="53"/>
  <c r="R9" i="53"/>
  <c r="O31" i="56"/>
  <c r="T31" i="56"/>
  <c r="T32" i="53"/>
  <c r="O32" i="56"/>
  <c r="T32" i="56"/>
  <c r="T31" i="53"/>
  <c r="N27" i="53"/>
  <c r="M27" i="53"/>
  <c r="Q27" i="53" l="1"/>
  <c r="F27" i="58"/>
  <c r="P27" i="53"/>
  <c r="E27" i="58"/>
  <c r="O27" i="53"/>
  <c r="D27" i="58"/>
  <c r="D131" i="48"/>
  <c r="D132" i="48"/>
  <c r="D133" i="48"/>
  <c r="D134" i="48"/>
  <c r="D135" i="48"/>
  <c r="D136" i="48"/>
  <c r="D137" i="48"/>
  <c r="D138" i="48"/>
  <c r="D139" i="48"/>
  <c r="D140" i="48"/>
  <c r="D141" i="48"/>
  <c r="D142" i="48"/>
  <c r="D143" i="48"/>
  <c r="D144" i="48"/>
  <c r="D145" i="48"/>
  <c r="D146" i="48"/>
  <c r="D130" i="48"/>
  <c r="D109" i="48"/>
  <c r="D110" i="48"/>
  <c r="D111" i="48"/>
  <c r="D112" i="48"/>
  <c r="D113" i="48"/>
  <c r="D114" i="48"/>
  <c r="D115" i="48"/>
  <c r="D116" i="48"/>
  <c r="D117" i="48"/>
  <c r="D118" i="48"/>
  <c r="D119" i="48"/>
  <c r="D120" i="48"/>
  <c r="D121" i="48"/>
  <c r="D122" i="48"/>
  <c r="D123" i="48"/>
  <c r="D124" i="48"/>
  <c r="D108" i="48"/>
  <c r="D95" i="48"/>
  <c r="D96" i="48"/>
  <c r="D97" i="48"/>
  <c r="D98" i="48"/>
  <c r="D99" i="48"/>
  <c r="D100" i="48"/>
  <c r="D101" i="48"/>
  <c r="D102" i="48"/>
  <c r="D103" i="48"/>
  <c r="D94" i="48"/>
  <c r="D92" i="48"/>
  <c r="D93" i="48"/>
  <c r="D91" i="48"/>
  <c r="D83" i="48"/>
  <c r="D84" i="48"/>
  <c r="D85" i="48"/>
  <c r="D86" i="48"/>
  <c r="D82" i="48"/>
  <c r="D73" i="48"/>
  <c r="D74" i="48"/>
  <c r="D75" i="48"/>
  <c r="D76" i="48"/>
  <c r="D72" i="48"/>
  <c r="D64" i="48"/>
  <c r="D65" i="48"/>
  <c r="D66" i="48"/>
  <c r="D67" i="48"/>
  <c r="D63" i="48"/>
  <c r="D53" i="48"/>
  <c r="D54" i="48"/>
  <c r="D55" i="48"/>
  <c r="D56" i="48"/>
  <c r="D52" i="48"/>
  <c r="D44" i="48"/>
  <c r="D45" i="48"/>
  <c r="D46" i="48"/>
  <c r="D47" i="48"/>
  <c r="D43" i="48"/>
  <c r="D33" i="48"/>
  <c r="D34" i="48"/>
  <c r="D35" i="48"/>
  <c r="D36" i="48"/>
  <c r="D32" i="48"/>
  <c r="D22" i="48"/>
  <c r="D23" i="48"/>
  <c r="D24" i="48"/>
  <c r="D25" i="48"/>
  <c r="D26" i="48"/>
  <c r="D27" i="48"/>
  <c r="D21" i="48"/>
  <c r="D14" i="48"/>
  <c r="D15" i="48"/>
  <c r="D16" i="48"/>
  <c r="D13" i="48"/>
  <c r="H41" i="47"/>
  <c r="B92" i="50"/>
  <c r="C92" i="50" s="1"/>
  <c r="B93" i="50" s="1"/>
  <c r="H42" i="47" s="1"/>
  <c r="B94" i="50"/>
  <c r="C94" i="50" s="1"/>
  <c r="B95" i="50" s="1"/>
  <c r="H44" i="47" s="1"/>
  <c r="B96" i="50"/>
  <c r="C96" i="50" s="1"/>
  <c r="B97" i="50" s="1"/>
  <c r="H46" i="47" s="1"/>
  <c r="B98" i="50"/>
  <c r="C98" i="50" s="1"/>
  <c r="B99" i="50" s="1"/>
  <c r="H48" i="47" s="1"/>
  <c r="B100" i="50"/>
  <c r="C100" i="50" s="1"/>
  <c r="B101" i="50" s="1"/>
  <c r="H50" i="47" s="1"/>
  <c r="B102" i="50"/>
  <c r="C102" i="50" s="1"/>
  <c r="B103" i="50" s="1"/>
  <c r="H52" i="47" s="1"/>
  <c r="B104" i="50"/>
  <c r="C104" i="50" s="1"/>
  <c r="B105" i="50" s="1"/>
  <c r="H54" i="47" s="1"/>
  <c r="B106" i="50"/>
  <c r="C106" i="50" s="1"/>
  <c r="B107" i="50" s="1"/>
  <c r="H56" i="47" s="1"/>
  <c r="B108" i="50"/>
  <c r="C108" i="50" s="1"/>
  <c r="B109" i="50" s="1"/>
  <c r="H58" i="47" s="1"/>
  <c r="B110" i="50"/>
  <c r="C110" i="50" s="1"/>
  <c r="B111" i="50" s="1"/>
  <c r="H60" i="47" s="1"/>
  <c r="B112" i="50"/>
  <c r="C112" i="50" s="1"/>
  <c r="B113" i="50" s="1"/>
  <c r="H62" i="47" s="1"/>
  <c r="B114" i="50"/>
  <c r="C114" i="50" s="1"/>
  <c r="B115" i="50" s="1"/>
  <c r="H64" i="47" s="1"/>
  <c r="B116" i="50"/>
  <c r="C116" i="50" s="1"/>
  <c r="B117" i="50" s="1"/>
  <c r="H66" i="47" s="1"/>
  <c r="B118" i="50"/>
  <c r="C118" i="50" s="1"/>
  <c r="B119" i="50" s="1"/>
  <c r="H68" i="47" s="1"/>
  <c r="B120" i="50"/>
  <c r="C120" i="50" s="1"/>
  <c r="B121" i="50" s="1"/>
  <c r="H70" i="47" s="1"/>
  <c r="B122" i="50"/>
  <c r="C122" i="50" s="1"/>
  <c r="B123" i="50" s="1"/>
  <c r="B72" i="47" s="1"/>
  <c r="B124" i="50"/>
  <c r="C124" i="50" s="1"/>
  <c r="B125" i="50" s="1"/>
  <c r="B74" i="47" s="1"/>
  <c r="B126" i="50"/>
  <c r="C126" i="50" s="1"/>
  <c r="B127" i="50" s="1"/>
  <c r="B76" i="47" s="1"/>
  <c r="B128" i="50"/>
  <c r="C128" i="50" s="1"/>
  <c r="B129" i="50" s="1"/>
  <c r="B78" i="47" s="1"/>
  <c r="B130" i="50"/>
  <c r="C130" i="50" s="1"/>
  <c r="B131" i="50" s="1"/>
  <c r="B80" i="47" s="1"/>
  <c r="B132" i="50"/>
  <c r="C132" i="50" s="1"/>
  <c r="B133" i="50" s="1"/>
  <c r="B82" i="47" s="1"/>
  <c r="B134" i="50"/>
  <c r="C134" i="50" s="1"/>
  <c r="B135" i="50" s="1"/>
  <c r="B84" i="47" s="1"/>
  <c r="B136" i="50"/>
  <c r="C136" i="50" s="1"/>
  <c r="B137" i="50" s="1"/>
  <c r="B86" i="47" s="1"/>
  <c r="B138" i="50"/>
  <c r="C138" i="50" s="1"/>
  <c r="B139" i="50" s="1"/>
  <c r="B88" i="47" s="1"/>
  <c r="B140" i="50"/>
  <c r="C140" i="50" s="1"/>
  <c r="B141" i="50" s="1"/>
  <c r="B90" i="47" s="1"/>
  <c r="B142" i="50"/>
  <c r="C142" i="50" s="1"/>
  <c r="B143" i="50" s="1"/>
  <c r="B92" i="47" s="1"/>
  <c r="B144" i="50"/>
  <c r="C144" i="50" s="1"/>
  <c r="B145" i="50" s="1"/>
  <c r="B94" i="47" s="1"/>
  <c r="B146" i="50"/>
  <c r="C146" i="50" s="1"/>
  <c r="B147" i="50" s="1"/>
  <c r="B96" i="47" s="1"/>
  <c r="B148" i="50"/>
  <c r="C148" i="50" s="1"/>
  <c r="B149" i="50" s="1"/>
  <c r="B98" i="47" s="1"/>
  <c r="B150" i="50"/>
  <c r="C150" i="50" s="1"/>
  <c r="B151" i="50" s="1"/>
  <c r="H72" i="47" s="1"/>
  <c r="B152" i="50"/>
  <c r="C152" i="50" s="1"/>
  <c r="B153" i="50" s="1"/>
  <c r="H74" i="47" s="1"/>
  <c r="B154" i="50"/>
  <c r="C154" i="50" s="1"/>
  <c r="B155" i="50" s="1"/>
  <c r="H76" i="47" s="1"/>
  <c r="B156" i="50"/>
  <c r="C156" i="50" s="1"/>
  <c r="B157" i="50" s="1"/>
  <c r="H78" i="47" s="1"/>
  <c r="B158" i="50"/>
  <c r="C158" i="50" s="1"/>
  <c r="B159" i="50" s="1"/>
  <c r="H80" i="47" s="1"/>
  <c r="B160" i="50"/>
  <c r="C160" i="50" s="1"/>
  <c r="B161" i="50" s="1"/>
  <c r="H82" i="47" s="1"/>
  <c r="B162" i="50"/>
  <c r="C162" i="50" s="1"/>
  <c r="B163" i="50" s="1"/>
  <c r="H84" i="47" s="1"/>
  <c r="B164" i="50"/>
  <c r="C164" i="50" s="1"/>
  <c r="B165" i="50" s="1"/>
  <c r="H86" i="47" s="1"/>
  <c r="B166" i="50"/>
  <c r="C166" i="50" s="1"/>
  <c r="B167" i="50" s="1"/>
  <c r="H88" i="47" s="1"/>
  <c r="B168" i="50"/>
  <c r="C168" i="50" s="1"/>
  <c r="B169" i="50" s="1"/>
  <c r="H90" i="47" s="1"/>
  <c r="B170" i="50"/>
  <c r="C170" i="50" s="1"/>
  <c r="B171" i="50" s="1"/>
  <c r="H92" i="47" s="1"/>
  <c r="B172" i="50"/>
  <c r="C172" i="50" s="1"/>
  <c r="B173" i="50" s="1"/>
  <c r="H94" i="47" s="1"/>
  <c r="B174" i="50"/>
  <c r="C174" i="50" s="1"/>
  <c r="B175" i="50" s="1"/>
  <c r="H96" i="47" s="1"/>
  <c r="B176" i="50"/>
  <c r="C176" i="50" s="1"/>
  <c r="B177" i="50" s="1"/>
  <c r="H98" i="47" s="1"/>
  <c r="B90" i="50"/>
  <c r="C90" i="50" s="1"/>
  <c r="B91" i="50" s="1"/>
  <c r="H40" i="47" s="1"/>
  <c r="B4" i="50"/>
  <c r="C4" i="50" s="1"/>
  <c r="B5" i="50" s="1"/>
  <c r="B14" i="47" s="1"/>
  <c r="B6" i="50"/>
  <c r="C6" i="50" s="1"/>
  <c r="B7" i="50" s="1"/>
  <c r="B16" i="47" s="1"/>
  <c r="B8" i="50"/>
  <c r="C8" i="50" s="1"/>
  <c r="B9" i="50" s="1"/>
  <c r="B18" i="47" s="1"/>
  <c r="B10" i="50"/>
  <c r="C10" i="50" s="1"/>
  <c r="B11" i="50" s="1"/>
  <c r="B20" i="47" s="1"/>
  <c r="B12" i="50"/>
  <c r="C12" i="50" s="1"/>
  <c r="B13" i="50" s="1"/>
  <c r="B22" i="47" s="1"/>
  <c r="B14" i="50"/>
  <c r="C14" i="50" s="1"/>
  <c r="B15" i="50" s="1"/>
  <c r="B24" i="47" s="1"/>
  <c r="B16" i="50"/>
  <c r="C16" i="50" s="1"/>
  <c r="B17" i="50" s="1"/>
  <c r="B26" i="47" s="1"/>
  <c r="B18" i="50"/>
  <c r="C18" i="50" s="1"/>
  <c r="B19" i="50" s="1"/>
  <c r="B28" i="47" s="1"/>
  <c r="B20" i="50"/>
  <c r="C20" i="50" s="1"/>
  <c r="B21" i="50" s="1"/>
  <c r="B30" i="47" s="1"/>
  <c r="B22" i="50"/>
  <c r="C22" i="50" s="1"/>
  <c r="B23" i="50" s="1"/>
  <c r="B32" i="47" s="1"/>
  <c r="B24" i="50"/>
  <c r="C24" i="50" s="1"/>
  <c r="B25" i="50" s="1"/>
  <c r="B34" i="47" s="1"/>
  <c r="B26" i="50"/>
  <c r="C26" i="50" s="1"/>
  <c r="B27" i="50" s="1"/>
  <c r="B36" i="47" s="1"/>
  <c r="B28" i="50"/>
  <c r="C28" i="50" s="1"/>
  <c r="B29" i="50" s="1"/>
  <c r="H12" i="47" s="1"/>
  <c r="B30" i="50"/>
  <c r="C30" i="50" s="1"/>
  <c r="B31" i="50" s="1"/>
  <c r="H14" i="47" s="1"/>
  <c r="B32" i="50"/>
  <c r="C32" i="50" s="1"/>
  <c r="B33" i="50" s="1"/>
  <c r="H16" i="47" s="1"/>
  <c r="B34" i="50"/>
  <c r="C34" i="50" s="1"/>
  <c r="B35" i="50" s="1"/>
  <c r="H18" i="47" s="1"/>
  <c r="B36" i="50"/>
  <c r="C36" i="50" s="1"/>
  <c r="B37" i="50" s="1"/>
  <c r="H20" i="47" s="1"/>
  <c r="B38" i="50"/>
  <c r="C38" i="50" s="1"/>
  <c r="B39" i="50" s="1"/>
  <c r="H22" i="47" s="1"/>
  <c r="B40" i="50"/>
  <c r="C40" i="50" s="1"/>
  <c r="B41" i="50" s="1"/>
  <c r="H24" i="47" s="1"/>
  <c r="B42" i="50"/>
  <c r="C42" i="50" s="1"/>
  <c r="B43" i="50" s="1"/>
  <c r="H26" i="47" s="1"/>
  <c r="B44" i="50"/>
  <c r="C44" i="50" s="1"/>
  <c r="B45" i="50" s="1"/>
  <c r="H28" i="47" s="1"/>
  <c r="B46" i="50"/>
  <c r="C46" i="50" s="1"/>
  <c r="B47" i="50" s="1"/>
  <c r="H30" i="47" s="1"/>
  <c r="B48" i="50"/>
  <c r="C48" i="50" s="1"/>
  <c r="B49" i="50" s="1"/>
  <c r="H32" i="47" s="1"/>
  <c r="B50" i="50"/>
  <c r="C50" i="50" s="1"/>
  <c r="B51" i="50" s="1"/>
  <c r="H34" i="47" s="1"/>
  <c r="B52" i="50"/>
  <c r="C52" i="50" s="1"/>
  <c r="B53" i="50" s="1"/>
  <c r="H36" i="47" s="1"/>
  <c r="B54" i="50"/>
  <c r="C54" i="50" s="1"/>
  <c r="B55" i="50" s="1"/>
  <c r="B38" i="47" s="1"/>
  <c r="B56" i="50"/>
  <c r="C56" i="50" s="1"/>
  <c r="B57" i="50" s="1"/>
  <c r="B40" i="47" s="1"/>
  <c r="B58" i="50"/>
  <c r="C58" i="50" s="1"/>
  <c r="B59" i="50" s="1"/>
  <c r="B42" i="47" s="1"/>
  <c r="B60" i="50"/>
  <c r="C60" i="50" s="1"/>
  <c r="B61" i="50" s="1"/>
  <c r="B44" i="47" s="1"/>
  <c r="B62" i="50"/>
  <c r="C62" i="50" s="1"/>
  <c r="B63" i="50" s="1"/>
  <c r="B46" i="47" s="1"/>
  <c r="B64" i="50"/>
  <c r="C64" i="50" s="1"/>
  <c r="B65" i="50" s="1"/>
  <c r="B48" i="47" s="1"/>
  <c r="B66" i="50"/>
  <c r="C66" i="50" s="1"/>
  <c r="B67" i="50" s="1"/>
  <c r="B50" i="47" s="1"/>
  <c r="B68" i="50"/>
  <c r="C68" i="50" s="1"/>
  <c r="B69" i="50" s="1"/>
  <c r="B52" i="47" s="1"/>
  <c r="B70" i="50"/>
  <c r="C70" i="50" s="1"/>
  <c r="B71" i="50" s="1"/>
  <c r="B54" i="47" s="1"/>
  <c r="B72" i="50"/>
  <c r="C72" i="50" s="1"/>
  <c r="B73" i="50" s="1"/>
  <c r="B56" i="47" s="1"/>
  <c r="B74" i="50"/>
  <c r="C74" i="50" s="1"/>
  <c r="B75" i="50" s="1"/>
  <c r="B58" i="47" s="1"/>
  <c r="B76" i="50"/>
  <c r="C76" i="50" s="1"/>
  <c r="B77" i="50" s="1"/>
  <c r="B60" i="47" s="1"/>
  <c r="B78" i="50"/>
  <c r="C78" i="50" s="1"/>
  <c r="B79" i="50" s="1"/>
  <c r="B62" i="47" s="1"/>
  <c r="B80" i="50"/>
  <c r="C80" i="50" s="1"/>
  <c r="B81" i="50" s="1"/>
  <c r="B64" i="47" s="1"/>
  <c r="B82" i="50"/>
  <c r="C82" i="50" s="1"/>
  <c r="B83" i="50" s="1"/>
  <c r="B66" i="47" s="1"/>
  <c r="B84" i="50"/>
  <c r="C84" i="50" s="1"/>
  <c r="B85" i="50" s="1"/>
  <c r="B68" i="47" s="1"/>
  <c r="B86" i="50"/>
  <c r="C86" i="50" s="1"/>
  <c r="B87" i="50" s="1"/>
  <c r="B70" i="47" s="1"/>
  <c r="B88" i="50"/>
  <c r="C88" i="50" s="1"/>
  <c r="B89" i="50" s="1"/>
  <c r="H38" i="47" s="1"/>
  <c r="B2" i="50"/>
  <c r="B11" i="47" s="1"/>
  <c r="H53" i="47" l="1"/>
  <c r="B71" i="47"/>
  <c r="H49" i="47"/>
  <c r="B31" i="47"/>
  <c r="B23" i="47"/>
  <c r="B15" i="47"/>
  <c r="H33" i="47"/>
  <c r="H25" i="47"/>
  <c r="H17" i="47"/>
  <c r="B69" i="47"/>
  <c r="B61" i="47"/>
  <c r="B53" i="47"/>
  <c r="B45" i="47"/>
  <c r="H37" i="47"/>
  <c r="H63" i="47"/>
  <c r="H55" i="47"/>
  <c r="H47" i="47"/>
  <c r="H39" i="47"/>
  <c r="B93" i="47"/>
  <c r="B85" i="47"/>
  <c r="B77" i="47"/>
  <c r="H97" i="47"/>
  <c r="H89" i="47"/>
  <c r="H81" i="47"/>
  <c r="H73" i="47"/>
  <c r="B29" i="47"/>
  <c r="B21" i="47"/>
  <c r="B13" i="47"/>
  <c r="H31" i="47"/>
  <c r="H23" i="47"/>
  <c r="H15" i="47"/>
  <c r="B67" i="47"/>
  <c r="B59" i="47"/>
  <c r="B51" i="47"/>
  <c r="B43" i="47"/>
  <c r="H69" i="47"/>
  <c r="H61" i="47"/>
  <c r="H45" i="47"/>
  <c r="B91" i="47"/>
  <c r="B83" i="47"/>
  <c r="B75" i="47"/>
  <c r="H95" i="47"/>
  <c r="H87" i="47"/>
  <c r="H79" i="47"/>
  <c r="B35" i="47"/>
  <c r="B27" i="47"/>
  <c r="B19" i="47"/>
  <c r="H11" i="47"/>
  <c r="H29" i="47"/>
  <c r="H21" i="47"/>
  <c r="H13" i="47"/>
  <c r="B65" i="47"/>
  <c r="B57" i="47"/>
  <c r="B49" i="47"/>
  <c r="B41" i="47"/>
  <c r="H67" i="47"/>
  <c r="H59" i="47"/>
  <c r="H51" i="47"/>
  <c r="H43" i="47"/>
  <c r="B97" i="47"/>
  <c r="B89" i="47"/>
  <c r="B81" i="47"/>
  <c r="B73" i="47"/>
  <c r="H93" i="47"/>
  <c r="H85" i="47"/>
  <c r="H77" i="47"/>
  <c r="B33" i="47"/>
  <c r="B25" i="47"/>
  <c r="B17" i="47"/>
  <c r="H35" i="47"/>
  <c r="H27" i="47"/>
  <c r="H19" i="47"/>
  <c r="B37" i="47"/>
  <c r="B63" i="47"/>
  <c r="B55" i="47"/>
  <c r="B47" i="47"/>
  <c r="B39" i="47"/>
  <c r="H65" i="47"/>
  <c r="H57" i="47"/>
  <c r="B95" i="47"/>
  <c r="B87" i="47"/>
  <c r="B79" i="47"/>
  <c r="H71" i="47"/>
  <c r="H91" i="47"/>
  <c r="H83" i="47"/>
  <c r="H75" i="47"/>
  <c r="C2" i="50"/>
  <c r="B3" i="50" s="1"/>
  <c r="B12" i="47" s="1"/>
  <c r="B8" i="40" l="1"/>
  <c r="C8" i="40"/>
  <c r="D8" i="40"/>
  <c r="E8" i="40"/>
  <c r="F8" i="40"/>
  <c r="G8" i="40"/>
  <c r="H8" i="40"/>
  <c r="B9" i="40"/>
  <c r="C9" i="40"/>
  <c r="D9" i="40"/>
  <c r="E9" i="40"/>
  <c r="F9" i="40"/>
  <c r="G9" i="40"/>
  <c r="H9" i="40"/>
  <c r="B10" i="40"/>
  <c r="C10" i="40"/>
  <c r="D10" i="40"/>
  <c r="E10" i="40"/>
  <c r="F10" i="40"/>
  <c r="G10" i="40"/>
  <c r="H10" i="40"/>
  <c r="B11" i="40"/>
  <c r="C11" i="40"/>
  <c r="D11" i="40"/>
  <c r="E11" i="40"/>
  <c r="F11" i="40"/>
  <c r="G11" i="40"/>
  <c r="H11" i="40"/>
  <c r="B12" i="40"/>
  <c r="C12" i="40"/>
  <c r="D12" i="40"/>
  <c r="E12" i="40"/>
  <c r="F12" i="40"/>
  <c r="G12" i="40"/>
  <c r="H12" i="40"/>
  <c r="B13" i="40"/>
  <c r="C13" i="40"/>
  <c r="D13" i="40"/>
  <c r="E13" i="40"/>
  <c r="F13" i="40"/>
  <c r="G13" i="40"/>
  <c r="H13" i="40"/>
  <c r="B14" i="40"/>
  <c r="C14" i="40"/>
  <c r="D14" i="40"/>
  <c r="E14" i="40"/>
  <c r="F14" i="40"/>
  <c r="G14" i="40"/>
  <c r="H14" i="40"/>
  <c r="M14" i="40"/>
  <c r="B15" i="40"/>
  <c r="C15" i="40"/>
  <c r="D15" i="40"/>
  <c r="E15" i="40"/>
  <c r="F15" i="40"/>
  <c r="G15" i="40"/>
  <c r="H15" i="40"/>
  <c r="B16" i="40"/>
  <c r="C16" i="40"/>
  <c r="D16" i="40"/>
  <c r="E16" i="40"/>
  <c r="F16" i="40"/>
  <c r="G16" i="40"/>
  <c r="H16" i="40"/>
  <c r="B17" i="40"/>
  <c r="C17" i="40"/>
  <c r="D17" i="40"/>
  <c r="E17" i="40"/>
  <c r="F17" i="40"/>
  <c r="G17" i="40"/>
  <c r="H17" i="40"/>
  <c r="B18" i="40"/>
  <c r="C18" i="40"/>
  <c r="D18" i="40"/>
  <c r="E18" i="40"/>
  <c r="F18" i="40"/>
  <c r="G18" i="40"/>
  <c r="H18" i="40"/>
  <c r="B19" i="40"/>
  <c r="C19" i="40"/>
  <c r="D19" i="40"/>
  <c r="E19" i="40"/>
  <c r="F19" i="40"/>
  <c r="G19" i="40"/>
  <c r="H19" i="40"/>
  <c r="B20" i="40"/>
  <c r="C20" i="40"/>
  <c r="D20" i="40"/>
  <c r="E20" i="40"/>
  <c r="F20" i="40"/>
  <c r="G20" i="40"/>
  <c r="H20" i="40"/>
  <c r="B21" i="40"/>
  <c r="C21" i="40"/>
  <c r="D21" i="40"/>
  <c r="E21" i="40"/>
  <c r="F21" i="40"/>
  <c r="G21" i="40"/>
  <c r="H21" i="40"/>
  <c r="B22" i="40"/>
  <c r="C22" i="40"/>
  <c r="D22" i="40"/>
  <c r="E22" i="40"/>
  <c r="F22" i="40"/>
  <c r="G22" i="40"/>
  <c r="H22" i="40"/>
  <c r="B23" i="40"/>
  <c r="C23" i="40"/>
  <c r="D23" i="40"/>
  <c r="E23" i="40"/>
  <c r="F23" i="40"/>
  <c r="G23" i="40"/>
  <c r="H23" i="40"/>
  <c r="B24" i="40"/>
  <c r="C24" i="40"/>
  <c r="D24" i="40"/>
  <c r="E24" i="40"/>
  <c r="F24" i="40"/>
  <c r="G24" i="40"/>
  <c r="H24" i="40"/>
  <c r="B25" i="40"/>
  <c r="C25" i="40"/>
  <c r="D25" i="40"/>
  <c r="E25" i="40"/>
  <c r="F25" i="40"/>
  <c r="G25" i="40"/>
  <c r="H25" i="40"/>
  <c r="B26" i="40"/>
  <c r="C26" i="40"/>
  <c r="D26" i="40"/>
  <c r="E26" i="40"/>
  <c r="F26" i="40"/>
  <c r="G26" i="40"/>
  <c r="H26" i="40"/>
  <c r="B27" i="40"/>
  <c r="C27" i="40"/>
  <c r="D27" i="40"/>
  <c r="E27" i="40"/>
  <c r="F27" i="40"/>
  <c r="G27" i="40"/>
  <c r="H27" i="40"/>
  <c r="I27" i="40"/>
  <c r="J27" i="40"/>
  <c r="L27" i="40"/>
  <c r="M27" i="40"/>
  <c r="B28" i="40"/>
  <c r="C28" i="40"/>
  <c r="D28" i="40"/>
  <c r="E28" i="40"/>
  <c r="F28" i="40"/>
  <c r="G28" i="40"/>
  <c r="H28" i="40"/>
  <c r="B29" i="40"/>
  <c r="C29" i="40"/>
  <c r="D29" i="40"/>
  <c r="E29" i="40"/>
  <c r="F29" i="40"/>
  <c r="G29" i="40"/>
  <c r="H29" i="40"/>
  <c r="B30" i="40"/>
  <c r="C30" i="40"/>
  <c r="D30" i="40"/>
  <c r="E30" i="40"/>
  <c r="F30" i="40"/>
  <c r="G30" i="40"/>
  <c r="H30" i="40"/>
  <c r="F14" i="58"/>
  <c r="F20" i="58"/>
  <c r="L26" i="40"/>
  <c r="F7" i="58"/>
  <c r="H7" i="40"/>
  <c r="G7" i="40"/>
  <c r="F7" i="40"/>
  <c r="E7" i="40"/>
  <c r="D7" i="40"/>
  <c r="C7" i="40"/>
  <c r="E8" i="44"/>
  <c r="E9" i="44"/>
  <c r="E10" i="44"/>
  <c r="E11" i="44"/>
  <c r="E12" i="44"/>
  <c r="E13" i="44"/>
  <c r="E14" i="44"/>
  <c r="E15" i="44"/>
  <c r="E16" i="44"/>
  <c r="E17" i="44"/>
  <c r="E18" i="44"/>
  <c r="E7" i="44"/>
  <c r="B8" i="44"/>
  <c r="B9" i="44"/>
  <c r="B10" i="44"/>
  <c r="B11" i="44"/>
  <c r="B12" i="44"/>
  <c r="B13" i="44"/>
  <c r="B14" i="44"/>
  <c r="B15" i="44"/>
  <c r="B16" i="44"/>
  <c r="B17" i="44"/>
  <c r="B18" i="44"/>
  <c r="B7" i="44"/>
  <c r="D8" i="41"/>
  <c r="D9" i="41"/>
  <c r="D10" i="41"/>
  <c r="D11" i="41"/>
  <c r="D12" i="41"/>
  <c r="D13" i="41"/>
  <c r="D14" i="41"/>
  <c r="D15" i="41"/>
  <c r="D16" i="41"/>
  <c r="D17" i="41"/>
  <c r="D18" i="41"/>
  <c r="D19" i="41"/>
  <c r="D20" i="41"/>
  <c r="D21" i="41"/>
  <c r="D22" i="41"/>
  <c r="D23" i="41"/>
  <c r="D24" i="41"/>
  <c r="D25" i="41"/>
  <c r="D26" i="41"/>
  <c r="D27" i="41"/>
  <c r="D28" i="41"/>
  <c r="D29" i="41"/>
  <c r="D30" i="41"/>
  <c r="D7" i="41"/>
  <c r="B8" i="41"/>
  <c r="B9" i="41"/>
  <c r="B10" i="41"/>
  <c r="B11" i="41"/>
  <c r="B12" i="41"/>
  <c r="B13" i="41"/>
  <c r="B14" i="41"/>
  <c r="B15" i="41"/>
  <c r="B16" i="41"/>
  <c r="B17" i="41"/>
  <c r="B18" i="41"/>
  <c r="B19" i="41"/>
  <c r="B20" i="41"/>
  <c r="B21" i="41"/>
  <c r="B22" i="41"/>
  <c r="B23" i="41"/>
  <c r="B24" i="41"/>
  <c r="B25" i="41"/>
  <c r="B26" i="41"/>
  <c r="B27" i="41"/>
  <c r="B28" i="41"/>
  <c r="B29" i="41"/>
  <c r="B30" i="41"/>
  <c r="B7" i="41"/>
  <c r="E8" i="41"/>
  <c r="E9" i="41"/>
  <c r="E10" i="41"/>
  <c r="E11" i="41"/>
  <c r="E12" i="41"/>
  <c r="E13" i="41"/>
  <c r="E14" i="41"/>
  <c r="E15" i="41"/>
  <c r="E16" i="41"/>
  <c r="E17" i="41"/>
  <c r="E18" i="41"/>
  <c r="E19" i="41"/>
  <c r="E20" i="41"/>
  <c r="E21" i="41"/>
  <c r="E22" i="41"/>
  <c r="E23" i="41"/>
  <c r="E24" i="41"/>
  <c r="E25" i="41"/>
  <c r="E26" i="41"/>
  <c r="E27" i="41"/>
  <c r="E28" i="41"/>
  <c r="E29" i="41"/>
  <c r="E30" i="41"/>
  <c r="E7" i="41"/>
  <c r="C8" i="41"/>
  <c r="C9" i="41"/>
  <c r="C10" i="41"/>
  <c r="C11" i="41"/>
  <c r="C12" i="41"/>
  <c r="C13" i="41"/>
  <c r="C14" i="41"/>
  <c r="C15" i="41"/>
  <c r="C16" i="41"/>
  <c r="C17" i="41"/>
  <c r="C18" i="41"/>
  <c r="C19" i="41"/>
  <c r="C20" i="41"/>
  <c r="C21" i="41"/>
  <c r="C22" i="41"/>
  <c r="C23" i="41"/>
  <c r="C24" i="41"/>
  <c r="C25" i="41"/>
  <c r="C26" i="41"/>
  <c r="C27" i="41"/>
  <c r="C28" i="41"/>
  <c r="C29" i="41"/>
  <c r="C30" i="41"/>
  <c r="C7" i="41"/>
  <c r="N8" i="53"/>
  <c r="N9" i="53"/>
  <c r="N10" i="53"/>
  <c r="N11" i="53"/>
  <c r="N12" i="53"/>
  <c r="N13" i="53"/>
  <c r="N14" i="53"/>
  <c r="N15" i="53"/>
  <c r="N16" i="53"/>
  <c r="N17" i="53"/>
  <c r="N18" i="53"/>
  <c r="N19" i="53"/>
  <c r="N20" i="53"/>
  <c r="N21" i="53"/>
  <c r="N22" i="53"/>
  <c r="N23" i="53"/>
  <c r="N24" i="53"/>
  <c r="N25" i="53"/>
  <c r="N26" i="53"/>
  <c r="N28" i="53"/>
  <c r="N29" i="53"/>
  <c r="N30" i="53"/>
  <c r="N7" i="53"/>
  <c r="M8" i="53"/>
  <c r="M9" i="53"/>
  <c r="M10" i="53"/>
  <c r="M11" i="53"/>
  <c r="M12" i="53"/>
  <c r="M13" i="53"/>
  <c r="M14" i="53"/>
  <c r="M15" i="53"/>
  <c r="M16" i="53"/>
  <c r="M17" i="53"/>
  <c r="M18" i="53"/>
  <c r="M19" i="53"/>
  <c r="M20" i="53"/>
  <c r="M21" i="53"/>
  <c r="M22" i="53"/>
  <c r="M23" i="53"/>
  <c r="M24" i="53"/>
  <c r="M25" i="53"/>
  <c r="M26" i="53"/>
  <c r="M28" i="53"/>
  <c r="M29" i="53"/>
  <c r="M30" i="53"/>
  <c r="M7" i="53"/>
  <c r="B7" i="40"/>
  <c r="Q15" i="53" l="1"/>
  <c r="F15" i="58"/>
  <c r="Q22" i="53"/>
  <c r="F22" i="58"/>
  <c r="Q30" i="53"/>
  <c r="F30" i="58"/>
  <c r="Q21" i="53"/>
  <c r="F21" i="58"/>
  <c r="Q13" i="53"/>
  <c r="F13" i="58"/>
  <c r="Q29" i="53"/>
  <c r="F29" i="58"/>
  <c r="Q12" i="53"/>
  <c r="F12" i="58"/>
  <c r="Q26" i="53"/>
  <c r="F26" i="58"/>
  <c r="Q18" i="53"/>
  <c r="F18" i="58"/>
  <c r="Q19" i="53"/>
  <c r="F19" i="58"/>
  <c r="Q25" i="53"/>
  <c r="F25" i="58"/>
  <c r="Q17" i="53"/>
  <c r="F17" i="58"/>
  <c r="Q24" i="53"/>
  <c r="F24" i="58"/>
  <c r="Q16" i="53"/>
  <c r="F16" i="58"/>
  <c r="Q23" i="53"/>
  <c r="F23" i="58"/>
  <c r="P19" i="53"/>
  <c r="E19" i="58"/>
  <c r="P29" i="53"/>
  <c r="E29" i="58"/>
  <c r="P20" i="53"/>
  <c r="E20" i="58"/>
  <c r="P12" i="53"/>
  <c r="E12" i="58"/>
  <c r="P25" i="53"/>
  <c r="E25" i="58"/>
  <c r="P17" i="53"/>
  <c r="E17" i="58"/>
  <c r="P26" i="53"/>
  <c r="E26" i="58"/>
  <c r="P24" i="53"/>
  <c r="E24" i="58"/>
  <c r="P16" i="53"/>
  <c r="E16" i="58"/>
  <c r="P15" i="53"/>
  <c r="E15" i="58"/>
  <c r="P18" i="53"/>
  <c r="E18" i="58"/>
  <c r="P23" i="53"/>
  <c r="E23" i="58"/>
  <c r="P22" i="53"/>
  <c r="E22" i="58"/>
  <c r="P14" i="53"/>
  <c r="E14" i="58"/>
  <c r="P30" i="53"/>
  <c r="E30" i="58"/>
  <c r="P21" i="53"/>
  <c r="E21" i="58"/>
  <c r="P13" i="53"/>
  <c r="E13" i="58"/>
  <c r="J25" i="40"/>
  <c r="O24" i="53"/>
  <c r="D24" i="58"/>
  <c r="O16" i="53"/>
  <c r="D16" i="58"/>
  <c r="O8" i="53"/>
  <c r="D8" i="58"/>
  <c r="O23" i="53"/>
  <c r="D23" i="58"/>
  <c r="O15" i="53"/>
  <c r="D15" i="58"/>
  <c r="O22" i="53"/>
  <c r="D22" i="58"/>
  <c r="O14" i="53"/>
  <c r="D14" i="58"/>
  <c r="O30" i="53"/>
  <c r="D30" i="58"/>
  <c r="O21" i="53"/>
  <c r="D21" i="58"/>
  <c r="O13" i="53"/>
  <c r="D13" i="58"/>
  <c r="O29" i="53"/>
  <c r="D29" i="58"/>
  <c r="O20" i="53"/>
  <c r="D20" i="58"/>
  <c r="O12" i="53"/>
  <c r="D12" i="58"/>
  <c r="O28" i="53"/>
  <c r="D28" i="58"/>
  <c r="O19" i="53"/>
  <c r="D19" i="58"/>
  <c r="O11" i="53"/>
  <c r="D11" i="58"/>
  <c r="O26" i="53"/>
  <c r="D26" i="58"/>
  <c r="O18" i="53"/>
  <c r="D18" i="58"/>
  <c r="O10" i="53"/>
  <c r="D10" i="58"/>
  <c r="O25" i="53"/>
  <c r="D25" i="58"/>
  <c r="O17" i="53"/>
  <c r="D17" i="58"/>
  <c r="O9" i="53"/>
  <c r="D9" i="58"/>
  <c r="Q11" i="53"/>
  <c r="F11" i="58"/>
  <c r="P11" i="53"/>
  <c r="E11" i="58"/>
  <c r="Q10" i="53"/>
  <c r="F10" i="58"/>
  <c r="P10" i="53"/>
  <c r="E10" i="58"/>
  <c r="Q9" i="53"/>
  <c r="F9" i="58"/>
  <c r="P9" i="53"/>
  <c r="E9" i="58"/>
  <c r="Q28" i="53"/>
  <c r="F28" i="58"/>
  <c r="P28" i="53"/>
  <c r="E28" i="58"/>
  <c r="P8" i="53"/>
  <c r="E8" i="58"/>
  <c r="Q8" i="53"/>
  <c r="F8" i="58"/>
  <c r="P7" i="53"/>
  <c r="E7" i="58"/>
  <c r="J7" i="40"/>
  <c r="I28" i="40"/>
  <c r="L30" i="40"/>
  <c r="L22" i="40"/>
  <c r="J21" i="40"/>
  <c r="L16" i="40"/>
  <c r="I13" i="40"/>
  <c r="L7" i="40"/>
  <c r="Q7" i="53"/>
  <c r="L20" i="40"/>
  <c r="Q20" i="53"/>
  <c r="J28" i="40"/>
  <c r="L25" i="40"/>
  <c r="I23" i="40"/>
  <c r="L19" i="40"/>
  <c r="I17" i="40"/>
  <c r="I14" i="40"/>
  <c r="L13" i="40"/>
  <c r="L10" i="40"/>
  <c r="I8" i="40"/>
  <c r="J19" i="40"/>
  <c r="J13" i="40"/>
  <c r="J10" i="40"/>
  <c r="J30" i="40"/>
  <c r="I25" i="40"/>
  <c r="J22" i="40"/>
  <c r="I19" i="40"/>
  <c r="J16" i="40"/>
  <c r="L12" i="40"/>
  <c r="I10" i="40"/>
  <c r="I30" i="40"/>
  <c r="L24" i="40"/>
  <c r="I22" i="40"/>
  <c r="L18" i="40"/>
  <c r="I16" i="40"/>
  <c r="J12" i="40"/>
  <c r="L9" i="40"/>
  <c r="I7" i="40"/>
  <c r="L29" i="40"/>
  <c r="J24" i="40"/>
  <c r="L21" i="40"/>
  <c r="J18" i="40"/>
  <c r="L15" i="40"/>
  <c r="I12" i="40"/>
  <c r="J9" i="40"/>
  <c r="J29" i="40"/>
  <c r="I24" i="40"/>
  <c r="I18" i="40"/>
  <c r="J15" i="40"/>
  <c r="L11" i="40"/>
  <c r="I9" i="40"/>
  <c r="M7" i="40"/>
  <c r="L14" i="40"/>
  <c r="Q14" i="53"/>
  <c r="I29" i="40"/>
  <c r="J26" i="40"/>
  <c r="L23" i="40"/>
  <c r="I21" i="40"/>
  <c r="J20" i="40"/>
  <c r="L17" i="40"/>
  <c r="I15" i="40"/>
  <c r="J11" i="40"/>
  <c r="L8" i="40"/>
  <c r="L28" i="40"/>
  <c r="I26" i="40"/>
  <c r="J23" i="40"/>
  <c r="I20" i="40"/>
  <c r="J17" i="40"/>
  <c r="J14" i="40"/>
  <c r="I11" i="40"/>
  <c r="J8" i="40"/>
  <c r="C30" i="31"/>
  <c r="E30" i="31"/>
  <c r="D30" i="31"/>
  <c r="B30" i="31"/>
  <c r="E29" i="31"/>
  <c r="D29" i="31"/>
  <c r="C29" i="31"/>
  <c r="B29" i="31"/>
  <c r="E28" i="31"/>
  <c r="D28" i="31"/>
  <c r="C28" i="31"/>
  <c r="B28" i="31"/>
  <c r="E27" i="31"/>
  <c r="D27" i="31"/>
  <c r="C27" i="31"/>
  <c r="B27" i="31"/>
  <c r="E26" i="31"/>
  <c r="D26" i="31"/>
  <c r="C26" i="31"/>
  <c r="B26" i="31"/>
  <c r="E25" i="31"/>
  <c r="D25" i="31"/>
  <c r="C25" i="31"/>
  <c r="B25" i="31"/>
  <c r="E24" i="31"/>
  <c r="D24" i="31"/>
  <c r="C24" i="31"/>
  <c r="B24" i="31"/>
  <c r="E23" i="31"/>
  <c r="D23" i="31"/>
  <c r="C23" i="31"/>
  <c r="B23" i="31"/>
  <c r="E22" i="31"/>
  <c r="D22" i="31"/>
  <c r="C22" i="31"/>
  <c r="B22" i="31"/>
  <c r="E21" i="31"/>
  <c r="D21" i="31"/>
  <c r="C21" i="31"/>
  <c r="B21" i="31"/>
  <c r="E20" i="31"/>
  <c r="D20" i="31"/>
  <c r="C20" i="31"/>
  <c r="B20" i="31"/>
  <c r="E19" i="31"/>
  <c r="D19" i="31"/>
  <c r="C19" i="31"/>
  <c r="B19" i="31"/>
  <c r="E18" i="31"/>
  <c r="D18" i="31"/>
  <c r="C18" i="31"/>
  <c r="B18" i="31"/>
  <c r="E17" i="31"/>
  <c r="D17" i="31"/>
  <c r="C17" i="31"/>
  <c r="B17" i="31"/>
  <c r="E16" i="31"/>
  <c r="D16" i="31"/>
  <c r="C16" i="31"/>
  <c r="B16" i="31"/>
  <c r="E15" i="31"/>
  <c r="D15" i="31"/>
  <c r="C15" i="31"/>
  <c r="B15" i="31"/>
  <c r="E14" i="31"/>
  <c r="D14" i="31"/>
  <c r="C14" i="31"/>
  <c r="B14" i="31"/>
  <c r="E13" i="31"/>
  <c r="D13" i="31"/>
  <c r="C13" i="31"/>
  <c r="B13" i="31"/>
  <c r="E12" i="31"/>
  <c r="D12" i="31"/>
  <c r="C12" i="31"/>
  <c r="B12" i="31"/>
  <c r="E11" i="31"/>
  <c r="D11" i="31"/>
  <c r="C11" i="31"/>
  <c r="B11" i="31"/>
  <c r="E10" i="31"/>
  <c r="D10" i="31"/>
  <c r="C10" i="31"/>
  <c r="B10" i="31"/>
  <c r="B11" i="17" s="1"/>
  <c r="E9" i="31"/>
  <c r="D9" i="31"/>
  <c r="C9" i="31"/>
  <c r="B9" i="31"/>
  <c r="E8" i="31"/>
  <c r="D8" i="31"/>
  <c r="C8" i="31"/>
  <c r="B8" i="31"/>
  <c r="E7" i="31"/>
  <c r="D7" i="31"/>
  <c r="C7" i="31"/>
  <c r="B7" i="31"/>
  <c r="B8" i="17" s="1"/>
  <c r="O31" i="53" l="1"/>
  <c r="O32" i="53"/>
  <c r="E34" i="58"/>
  <c r="G34" i="58"/>
  <c r="G38" i="58"/>
  <c r="E38" i="58"/>
  <c r="E36" i="58"/>
  <c r="G32" i="58"/>
  <c r="E32" i="58"/>
  <c r="G36" i="58"/>
  <c r="G37" i="58"/>
  <c r="G35" i="58"/>
  <c r="G39" i="58"/>
  <c r="E33" i="58"/>
  <c r="G33" i="58"/>
  <c r="E37" i="58"/>
  <c r="E35" i="58"/>
  <c r="E39" i="58"/>
  <c r="J36" i="24"/>
  <c r="I36" i="24"/>
  <c r="H36" i="24"/>
  <c r="G36" i="24"/>
  <c r="F36" i="24"/>
  <c r="E36" i="24"/>
  <c r="E40" i="24" s="1"/>
  <c r="E42" i="24" s="1"/>
  <c r="D36" i="24"/>
  <c r="C36" i="24"/>
  <c r="A35" i="24"/>
  <c r="J40" i="24"/>
  <c r="J42" i="24" s="1"/>
  <c r="I40" i="24"/>
  <c r="I42" i="24" s="1"/>
  <c r="H40" i="24"/>
  <c r="H42" i="24" s="1"/>
  <c r="G40" i="24"/>
  <c r="G42" i="24" s="1"/>
  <c r="F40" i="24"/>
  <c r="F42" i="24" s="1"/>
  <c r="D40" i="24"/>
  <c r="D42" i="24" s="1"/>
  <c r="C40" i="24"/>
  <c r="C42" i="24" s="1"/>
  <c r="A34" i="24"/>
  <c r="A33" i="24"/>
  <c r="A32" i="24"/>
  <c r="A31" i="24"/>
  <c r="A30" i="24"/>
  <c r="A29" i="24"/>
  <c r="A28" i="24"/>
  <c r="A27" i="24"/>
  <c r="A26" i="24"/>
  <c r="A25" i="24"/>
  <c r="A24" i="24"/>
  <c r="A23" i="24"/>
  <c r="A22" i="24"/>
  <c r="A21" i="24"/>
  <c r="A20" i="24"/>
  <c r="A19" i="24"/>
  <c r="A18" i="24"/>
  <c r="A17" i="24"/>
  <c r="A16" i="24"/>
  <c r="A15" i="24"/>
  <c r="A14" i="24"/>
  <c r="A13" i="24"/>
  <c r="A12" i="24"/>
  <c r="G40" i="58" l="1"/>
  <c r="E40" i="58"/>
  <c r="G41" i="58"/>
  <c r="E41" i="58"/>
  <c r="B9" i="17"/>
  <c r="B10" i="17"/>
  <c r="B12" i="17"/>
  <c r="B13" i="17"/>
  <c r="B14" i="17"/>
  <c r="B15" i="17"/>
  <c r="B16" i="17"/>
  <c r="B17" i="17"/>
  <c r="B18" i="17"/>
  <c r="B19" i="17"/>
  <c r="B20" i="17"/>
  <c r="B21" i="17"/>
  <c r="B22" i="17"/>
  <c r="B23" i="17"/>
  <c r="B24" i="17"/>
  <c r="B25" i="17"/>
  <c r="B26" i="17"/>
  <c r="B27" i="17"/>
  <c r="B28" i="17"/>
  <c r="B29" i="17"/>
  <c r="B30" i="17"/>
  <c r="B31" i="17"/>
  <c r="C42" i="58" l="1"/>
  <c r="G42" i="58"/>
  <c r="B31" i="24"/>
  <c r="B15" i="24"/>
  <c r="B22" i="24"/>
  <c r="B29" i="24"/>
  <c r="B13" i="24"/>
  <c r="B28" i="24"/>
  <c r="B35" i="24"/>
  <c r="B27" i="24"/>
  <c r="B19" i="24"/>
  <c r="B34" i="24"/>
  <c r="B26" i="24"/>
  <c r="B18" i="24"/>
  <c r="B23" i="24"/>
  <c r="B30" i="24"/>
  <c r="B14" i="24"/>
  <c r="B21" i="24"/>
  <c r="B12" i="24"/>
  <c r="B20" i="24"/>
  <c r="B33" i="24"/>
  <c r="B25" i="24"/>
  <c r="B17" i="24"/>
  <c r="B32" i="24"/>
  <c r="B24" i="24"/>
  <c r="B16" i="24"/>
  <c r="M13" i="40"/>
  <c r="M20" i="40"/>
  <c r="M28" i="40" l="1"/>
  <c r="M19" i="40"/>
  <c r="M10" i="40"/>
  <c r="M26" i="40"/>
  <c r="M18" i="40"/>
  <c r="M9" i="40"/>
  <c r="M25" i="40"/>
  <c r="M17" i="40"/>
  <c r="M8" i="40"/>
  <c r="M24" i="40"/>
  <c r="M16" i="40"/>
  <c r="M23" i="40"/>
  <c r="M15" i="40"/>
  <c r="M22" i="40"/>
  <c r="M30" i="40"/>
  <c r="M21" i="40"/>
  <c r="M12" i="40"/>
  <c r="M29" i="40"/>
  <c r="M11" i="40"/>
  <c r="B11" i="16"/>
  <c r="B12" i="16"/>
  <c r="B13" i="16"/>
  <c r="B14" i="16"/>
  <c r="B15" i="16"/>
  <c r="B16" i="16"/>
  <c r="B17" i="16"/>
  <c r="B18" i="16"/>
  <c r="B19" i="16"/>
  <c r="B20" i="16"/>
  <c r="B21" i="16"/>
  <c r="B22" i="16"/>
  <c r="B23" i="16"/>
  <c r="B24" i="16"/>
  <c r="B25" i="16"/>
  <c r="B26" i="16"/>
  <c r="B27" i="16"/>
  <c r="B28" i="16"/>
  <c r="B29" i="16"/>
  <c r="B30" i="16"/>
  <c r="B31" i="16"/>
  <c r="B32" i="16"/>
  <c r="B33" i="16"/>
  <c r="B10" i="16"/>
  <c r="E8" i="5" l="1"/>
  <c r="E9" i="5"/>
  <c r="E10" i="5"/>
  <c r="E11" i="5"/>
  <c r="E12" i="5"/>
  <c r="E13" i="5"/>
  <c r="E14" i="5"/>
  <c r="E15" i="5"/>
  <c r="E16" i="5"/>
  <c r="E17" i="5"/>
  <c r="E18" i="5"/>
  <c r="E19" i="5"/>
  <c r="E20" i="5"/>
  <c r="E21" i="5"/>
  <c r="E22" i="5"/>
  <c r="E23" i="5"/>
  <c r="E24" i="5"/>
  <c r="E25" i="5"/>
  <c r="E26" i="5"/>
  <c r="E27" i="5"/>
  <c r="E28" i="5"/>
  <c r="E29" i="5"/>
  <c r="E30" i="5"/>
  <c r="E31" i="5"/>
  <c r="E32" i="5"/>
  <c r="E7" i="5"/>
  <c r="D8" i="5"/>
  <c r="D9" i="5"/>
  <c r="D10" i="5"/>
  <c r="D11" i="5"/>
  <c r="D12" i="5"/>
  <c r="D13" i="5"/>
  <c r="D14" i="5"/>
  <c r="D15" i="5"/>
  <c r="D16" i="5"/>
  <c r="D17" i="5"/>
  <c r="D18" i="5"/>
  <c r="D19" i="5"/>
  <c r="D20" i="5"/>
  <c r="D21" i="5"/>
  <c r="D22" i="5"/>
  <c r="D23" i="5"/>
  <c r="D24" i="5"/>
  <c r="D25" i="5"/>
  <c r="D26" i="5"/>
  <c r="D27" i="5"/>
  <c r="D28" i="5"/>
  <c r="D29" i="5"/>
  <c r="D30" i="5"/>
  <c r="D31" i="5"/>
  <c r="D32" i="5"/>
  <c r="C8" i="5"/>
  <c r="C9" i="5"/>
  <c r="C10" i="5"/>
  <c r="C11" i="5"/>
  <c r="C12" i="5"/>
  <c r="C13" i="5"/>
  <c r="C14" i="5"/>
  <c r="C15" i="5"/>
  <c r="C16" i="5"/>
  <c r="C17" i="5"/>
  <c r="C18" i="5"/>
  <c r="C19" i="5"/>
  <c r="C20" i="5"/>
  <c r="C21" i="5"/>
  <c r="C22" i="5"/>
  <c r="C23" i="5"/>
  <c r="C24" i="5"/>
  <c r="C25" i="5"/>
  <c r="C26" i="5"/>
  <c r="C27" i="5"/>
  <c r="C28" i="5"/>
  <c r="C29" i="5"/>
  <c r="C30" i="5"/>
  <c r="C31" i="5"/>
  <c r="C32" i="5"/>
  <c r="D7" i="5"/>
  <c r="C7" i="5"/>
  <c r="B8" i="5"/>
  <c r="B9" i="5"/>
  <c r="B10" i="5"/>
  <c r="B11" i="5"/>
  <c r="B12" i="5"/>
  <c r="B13" i="5"/>
  <c r="B14" i="5"/>
  <c r="B15" i="5"/>
  <c r="B16" i="5"/>
  <c r="B17" i="5"/>
  <c r="B18" i="5"/>
  <c r="B19" i="5"/>
  <c r="B20" i="5"/>
  <c r="B21" i="5"/>
  <c r="B22" i="5"/>
  <c r="B23" i="5"/>
  <c r="B24" i="5"/>
  <c r="B25" i="5"/>
  <c r="B26" i="5"/>
  <c r="B27" i="5"/>
  <c r="B28" i="5"/>
  <c r="B29" i="5"/>
  <c r="B30" i="5"/>
  <c r="B31" i="5"/>
  <c r="B32" i="5"/>
  <c r="B7" i="5"/>
</calcChain>
</file>

<file path=xl/sharedStrings.xml><?xml version="1.0" encoding="utf-8"?>
<sst xmlns="http://schemas.openxmlformats.org/spreadsheetml/2006/main" count="1918" uniqueCount="959">
  <si>
    <t>Name of Trainee (In English)</t>
  </si>
  <si>
    <t>Sl no.</t>
  </si>
  <si>
    <t>cÖwk¶Yv_©xi bvg (evsjvq)</t>
  </si>
  <si>
    <t>ID Type</t>
  </si>
  <si>
    <t>NID / BCN Number</t>
  </si>
  <si>
    <t>Mobile Number</t>
  </si>
  <si>
    <t>Father's Name (In English)</t>
  </si>
  <si>
    <t>Mother's Name (In English)</t>
  </si>
  <si>
    <t>wcZvi bvg (evsjvq)</t>
  </si>
  <si>
    <t>gvZvi bvg (evsjvq)</t>
  </si>
  <si>
    <t>Date Of Birth</t>
  </si>
  <si>
    <t>Permanent Address</t>
  </si>
  <si>
    <t>Persent Address</t>
  </si>
  <si>
    <t>Last Education</t>
  </si>
  <si>
    <t>Blood Group</t>
  </si>
  <si>
    <t>Gender</t>
  </si>
  <si>
    <t>Ethnicity group</t>
  </si>
  <si>
    <t>PWD (YES/NO)</t>
  </si>
  <si>
    <t>Mail ID</t>
  </si>
  <si>
    <t>Father's Ocupation</t>
  </si>
  <si>
    <t>Mother's Ocupation</t>
  </si>
  <si>
    <t>Siblings</t>
  </si>
  <si>
    <t>Photo</t>
  </si>
  <si>
    <t>Specify (If Any)</t>
  </si>
  <si>
    <t>Father's Mobile No</t>
  </si>
  <si>
    <t>Mother's Mobile No</t>
  </si>
  <si>
    <t>Family Income</t>
  </si>
  <si>
    <t>Male</t>
  </si>
  <si>
    <t>dg© bs</t>
  </si>
  <si>
    <t>wj½</t>
  </si>
  <si>
    <t>µwgK bs</t>
  </si>
  <si>
    <t>cÖwk¶Yv_©xi bvg</t>
  </si>
  <si>
    <t>wcZvi bvg</t>
  </si>
  <si>
    <t>gvZvi bvg</t>
  </si>
  <si>
    <t>gšÍe¨</t>
  </si>
  <si>
    <t xml:space="preserve"> cÖvß b¤^i</t>
  </si>
  <si>
    <t>Remarks</t>
  </si>
  <si>
    <t>MYcÖRvZš¿x evsjv‡`k miKvi</t>
  </si>
  <si>
    <t>KvwiMwi wk¶v Awa`ßi, XvKv - 1207</t>
  </si>
  <si>
    <t>cÖwk¶Y cÖ`vbKvix cÖwZôvb t  BD‡mc AvgevMvb wUwfBwU Bbw÷wUDU|</t>
  </si>
  <si>
    <t>gvmt</t>
  </si>
  <si>
    <t>e¨vP bs t 02</t>
  </si>
  <si>
    <r>
      <rPr>
        <b/>
        <sz val="14"/>
        <color theme="1"/>
        <rFont val="Times New Roman"/>
        <family val="1"/>
      </rPr>
      <t>Accelerating and Strengthening Skills for Economic Transformation (ASSET)</t>
    </r>
    <r>
      <rPr>
        <b/>
        <sz val="14"/>
        <color theme="1"/>
        <rFont val="SutonnyMJ"/>
      </rPr>
      <t xml:space="preserve"> cÖKí</t>
    </r>
  </si>
  <si>
    <r>
      <t xml:space="preserve">AKz‡ck‡bi bvg I †j‡fj t </t>
    </r>
    <r>
      <rPr>
        <b/>
        <sz val="12"/>
        <color rgb="FFFF0000"/>
        <rFont val="SutonnyMJ"/>
      </rPr>
      <t>B‡jKwUªK¨vj BÝU‡jkb GÛ †gBb‡Ub¨vÝ, †j‡fj-02</t>
    </r>
  </si>
  <si>
    <t>Name of Trainee</t>
  </si>
  <si>
    <t>Roll No</t>
  </si>
  <si>
    <t>Signature of Trainer</t>
  </si>
  <si>
    <t>Prepared by</t>
  </si>
  <si>
    <t>Head of TVET Institute</t>
  </si>
  <si>
    <t>Checked by</t>
  </si>
  <si>
    <t>cÖwk¶Yv_©x nvwRiv LvZv</t>
  </si>
  <si>
    <t>%</t>
  </si>
  <si>
    <t>cÖwk¶‡Ki ¯^v¶i</t>
  </si>
  <si>
    <t>wjW †UªBbvi, wUwfBwU GÛ w¯‹jm</t>
  </si>
  <si>
    <t>†nW Ae wUwfBwU BÝwUwUDU</t>
  </si>
  <si>
    <t>e¨vP bs t</t>
  </si>
  <si>
    <t>02</t>
  </si>
  <si>
    <t>Materials Distribution Sheet</t>
  </si>
  <si>
    <t>Batch No: 02</t>
  </si>
  <si>
    <t>Trade:  Electrical Installation &amp; Maintenance(EIM)</t>
  </si>
  <si>
    <t>Name of the Trainees</t>
  </si>
  <si>
    <t>CBLM</t>
  </si>
  <si>
    <t>Pencil</t>
  </si>
  <si>
    <t>Bag</t>
  </si>
  <si>
    <t>Apron /  T-Shirt</t>
  </si>
  <si>
    <t>Eraser</t>
  </si>
  <si>
    <t>Binding Khata</t>
  </si>
  <si>
    <t>Pen</t>
  </si>
  <si>
    <t>Sharpner</t>
  </si>
  <si>
    <t>Signature of Trainee</t>
  </si>
  <si>
    <t xml:space="preserve">Total </t>
  </si>
  <si>
    <t>Particulars</t>
  </si>
  <si>
    <t>Opening Balance</t>
  </si>
  <si>
    <t>Nill</t>
  </si>
  <si>
    <t>Received</t>
  </si>
  <si>
    <t>Total Distribution</t>
  </si>
  <si>
    <t>Closing Balance</t>
  </si>
  <si>
    <t>Signature of Lead Trainer</t>
  </si>
  <si>
    <t>Comment</t>
  </si>
  <si>
    <t>Selected</t>
  </si>
  <si>
    <t>Bank Account Number</t>
  </si>
  <si>
    <t>Female</t>
  </si>
  <si>
    <t>Passing year</t>
  </si>
  <si>
    <t>SL no</t>
  </si>
  <si>
    <t>ASSET ID</t>
  </si>
  <si>
    <t xml:space="preserve">cÖwk¶Yv_©xi bvg </t>
  </si>
  <si>
    <t>†gvevBj b¤^i</t>
  </si>
  <si>
    <t>RvZxq cwiPqcÎ b¤^i</t>
  </si>
  <si>
    <t>Rb¥ ZvwiL</t>
  </si>
  <si>
    <t>wk¶vMZ †hvM¨Zv</t>
  </si>
  <si>
    <t>cv‡ki mb</t>
  </si>
  <si>
    <t>cÖwk¶Yv_©xi Qwe</t>
  </si>
  <si>
    <t>wc.WweøD.wW</t>
  </si>
  <si>
    <t>cÖwk¶Yv_©xi †gvevBj b¤^i</t>
  </si>
  <si>
    <t>¯^v¶i</t>
  </si>
  <si>
    <t>Waiting</t>
  </si>
  <si>
    <t>Own District</t>
  </si>
  <si>
    <t>†UªW t B‡jKwUªK¨vj BÝU‡jkb GÛ †gBb‡Ub¨vÝ</t>
  </si>
  <si>
    <t>Duration: 04.11.2024 - 04.03.2025</t>
  </si>
  <si>
    <t>10</t>
  </si>
  <si>
    <t>wcZv/gvZv/ Awffve‡Ki †gvevBj b¤^i</t>
  </si>
  <si>
    <t>DcRvwZ</t>
  </si>
  <si>
    <t>Duration: 04 November'2024 - 04 March'2025</t>
  </si>
  <si>
    <t>Day</t>
  </si>
  <si>
    <t>Date</t>
  </si>
  <si>
    <t>Day-01</t>
  </si>
  <si>
    <t>Day-45</t>
  </si>
  <si>
    <t>Day-02</t>
  </si>
  <si>
    <t>Day-46</t>
  </si>
  <si>
    <t>Day-03</t>
  </si>
  <si>
    <t>Day-47</t>
  </si>
  <si>
    <t>Day-04</t>
  </si>
  <si>
    <t>Day-48</t>
  </si>
  <si>
    <t>Day-05</t>
  </si>
  <si>
    <t>Day-49</t>
  </si>
  <si>
    <t>Day-06</t>
  </si>
  <si>
    <t>Day-50</t>
  </si>
  <si>
    <t>Day-07</t>
  </si>
  <si>
    <t>Day-51</t>
  </si>
  <si>
    <t>Day-08</t>
  </si>
  <si>
    <t>Day-52</t>
  </si>
  <si>
    <t>Day-09</t>
  </si>
  <si>
    <t>Day-53</t>
  </si>
  <si>
    <t>Day-10</t>
  </si>
  <si>
    <t>Day-54</t>
  </si>
  <si>
    <t>Day-11</t>
  </si>
  <si>
    <t>Day-55</t>
  </si>
  <si>
    <t>Day-12</t>
  </si>
  <si>
    <t>Day-56</t>
  </si>
  <si>
    <t>Day-13</t>
  </si>
  <si>
    <t>Day-57</t>
  </si>
  <si>
    <t>Day-14</t>
  </si>
  <si>
    <t>Day-58</t>
  </si>
  <si>
    <t>Day-15</t>
  </si>
  <si>
    <t>Day-59</t>
  </si>
  <si>
    <t>Day-16</t>
  </si>
  <si>
    <t>Day-60</t>
  </si>
  <si>
    <t>Day-17</t>
  </si>
  <si>
    <t>Day-61</t>
  </si>
  <si>
    <t>Day-18</t>
  </si>
  <si>
    <t>Day-62</t>
  </si>
  <si>
    <t>Day-19</t>
  </si>
  <si>
    <t>Day-63</t>
  </si>
  <si>
    <t>Day-20</t>
  </si>
  <si>
    <t>Day-64</t>
  </si>
  <si>
    <t>Day-21</t>
  </si>
  <si>
    <t>Day-65</t>
  </si>
  <si>
    <t>Day-22</t>
  </si>
  <si>
    <t>Day-66</t>
  </si>
  <si>
    <t>Day-23</t>
  </si>
  <si>
    <t>Day-67</t>
  </si>
  <si>
    <t>Day-24</t>
  </si>
  <si>
    <t>Day-68</t>
  </si>
  <si>
    <t>Day-25</t>
  </si>
  <si>
    <t>Day-69</t>
  </si>
  <si>
    <t>Day-26</t>
  </si>
  <si>
    <t>Day-70</t>
  </si>
  <si>
    <t>Day-27</t>
  </si>
  <si>
    <t>Day-71</t>
  </si>
  <si>
    <t>Day-28</t>
  </si>
  <si>
    <t>Day-72</t>
  </si>
  <si>
    <t>Day-29</t>
  </si>
  <si>
    <t>Day-73</t>
  </si>
  <si>
    <t>Day-30</t>
  </si>
  <si>
    <t>Day-74</t>
  </si>
  <si>
    <t>Day-31</t>
  </si>
  <si>
    <t>Day-75</t>
  </si>
  <si>
    <t>Day-32</t>
  </si>
  <si>
    <t>Day-76</t>
  </si>
  <si>
    <t>Day-33</t>
  </si>
  <si>
    <t>Day-77</t>
  </si>
  <si>
    <t>Day-34</t>
  </si>
  <si>
    <t>Day-78</t>
  </si>
  <si>
    <t>Day-35</t>
  </si>
  <si>
    <t>Day-79</t>
  </si>
  <si>
    <t>Day-36</t>
  </si>
  <si>
    <t>Day-80</t>
  </si>
  <si>
    <t>Day-37</t>
  </si>
  <si>
    <t>Day-81</t>
  </si>
  <si>
    <t>Day-38</t>
  </si>
  <si>
    <t>Day-82</t>
  </si>
  <si>
    <t>Day-39</t>
  </si>
  <si>
    <t>Day-83</t>
  </si>
  <si>
    <t>Day-40</t>
  </si>
  <si>
    <t>Day-84</t>
  </si>
  <si>
    <t>Day-41</t>
  </si>
  <si>
    <t>Day-85</t>
  </si>
  <si>
    <t>Day-42</t>
  </si>
  <si>
    <t>Day-86</t>
  </si>
  <si>
    <t>Day-43</t>
  </si>
  <si>
    <t>Day-87</t>
  </si>
  <si>
    <t>Day-44</t>
  </si>
  <si>
    <t>Day-88</t>
  </si>
  <si>
    <t>Class Start: 01:00 PM</t>
  </si>
  <si>
    <t>Class End: 05:00 PM</t>
  </si>
  <si>
    <t>Duration: 04 Hours</t>
  </si>
  <si>
    <t>Total Classes: 88</t>
  </si>
  <si>
    <t>Batch:02</t>
  </si>
  <si>
    <t>Trade: Electrical Installation and Maintenance</t>
  </si>
  <si>
    <t>Room No: 301</t>
  </si>
  <si>
    <t>SL</t>
  </si>
  <si>
    <t>Date/Day</t>
  </si>
  <si>
    <t>From</t>
  </si>
  <si>
    <t>To</t>
  </si>
  <si>
    <t>T/P</t>
  </si>
  <si>
    <t>Topic of class</t>
  </si>
  <si>
    <t>01</t>
  </si>
  <si>
    <t>T</t>
  </si>
  <si>
    <t>Apply Occupational Safety and Health (OSH) Procedure in the Workplace</t>
  </si>
  <si>
    <t>Work in a team environment</t>
  </si>
  <si>
    <t>P</t>
  </si>
  <si>
    <t>03</t>
  </si>
  <si>
    <t>04</t>
  </si>
  <si>
    <t>Work in the Construction Sector</t>
  </si>
  <si>
    <t>05</t>
  </si>
  <si>
    <t>Communicate in the workplace</t>
  </si>
  <si>
    <t>06</t>
  </si>
  <si>
    <t>07</t>
  </si>
  <si>
    <t>08</t>
  </si>
  <si>
    <t>09</t>
  </si>
  <si>
    <t>Interpret Drawings and Specifications in Construction Manuals</t>
  </si>
  <si>
    <t>11</t>
  </si>
  <si>
    <t>12</t>
  </si>
  <si>
    <t>13</t>
  </si>
  <si>
    <t>27</t>
  </si>
  <si>
    <t>Use Hand Tools and Power Tools</t>
  </si>
  <si>
    <t>44</t>
  </si>
  <si>
    <t>Perform Installation of Electrical Circuit</t>
  </si>
  <si>
    <t>28</t>
  </si>
  <si>
    <t>45</t>
  </si>
  <si>
    <t>29</t>
  </si>
  <si>
    <t>46</t>
  </si>
  <si>
    <t>30</t>
  </si>
  <si>
    <t>47</t>
  </si>
  <si>
    <t>31</t>
  </si>
  <si>
    <t>48</t>
  </si>
  <si>
    <t>32</t>
  </si>
  <si>
    <t>Apply Fundamentals Skills for Electrical Works</t>
  </si>
  <si>
    <t>49</t>
  </si>
  <si>
    <t>33</t>
  </si>
  <si>
    <t>50</t>
  </si>
  <si>
    <t>34</t>
  </si>
  <si>
    <t>51</t>
  </si>
  <si>
    <t>35</t>
  </si>
  <si>
    <t>52</t>
  </si>
  <si>
    <t>36</t>
  </si>
  <si>
    <t>53</t>
  </si>
  <si>
    <t>37</t>
  </si>
  <si>
    <t>Perform Wire and Cable Joints</t>
  </si>
  <si>
    <t>54</t>
  </si>
  <si>
    <t>38</t>
  </si>
  <si>
    <t>55</t>
  </si>
  <si>
    <t>Perform Channel Wiring</t>
  </si>
  <si>
    <t>39</t>
  </si>
  <si>
    <t>56</t>
  </si>
  <si>
    <t>40</t>
  </si>
  <si>
    <t>57</t>
  </si>
  <si>
    <t>41</t>
  </si>
  <si>
    <t>58</t>
  </si>
  <si>
    <t>42</t>
  </si>
  <si>
    <t>59</t>
  </si>
  <si>
    <t>43</t>
  </si>
  <si>
    <t>60</t>
  </si>
  <si>
    <t>61</t>
  </si>
  <si>
    <t>75</t>
  </si>
  <si>
    <t>Perform Conduit Wiring</t>
  </si>
  <si>
    <t>62</t>
  </si>
  <si>
    <t>76</t>
  </si>
  <si>
    <t>63</t>
  </si>
  <si>
    <t>77</t>
  </si>
  <si>
    <t>64</t>
  </si>
  <si>
    <t>78</t>
  </si>
  <si>
    <t>65</t>
  </si>
  <si>
    <t>79</t>
  </si>
  <si>
    <t>66</t>
  </si>
  <si>
    <t>80</t>
  </si>
  <si>
    <t>67</t>
  </si>
  <si>
    <t>81</t>
  </si>
  <si>
    <t>68</t>
  </si>
  <si>
    <t>82</t>
  </si>
  <si>
    <t>69</t>
  </si>
  <si>
    <t>83</t>
  </si>
  <si>
    <t>70</t>
  </si>
  <si>
    <t>84</t>
  </si>
  <si>
    <t>71</t>
  </si>
  <si>
    <t>85</t>
  </si>
  <si>
    <t>72</t>
  </si>
  <si>
    <t>86</t>
  </si>
  <si>
    <t>73</t>
  </si>
  <si>
    <t>87</t>
  </si>
  <si>
    <t>74</t>
  </si>
  <si>
    <t>88</t>
  </si>
  <si>
    <t>Trainer</t>
  </si>
  <si>
    <t>Lead trainer,TVET &amp; Skills</t>
  </si>
  <si>
    <t>A. Generic Competencies</t>
  </si>
  <si>
    <t>Unit Of Competency: Apply Occupational Safety and Health (OSH) Procedure in the Workplace</t>
  </si>
  <si>
    <t>Code: GU002L2V1</t>
  </si>
  <si>
    <r>
      <t xml:space="preserve">Elements of Competency: </t>
    </r>
    <r>
      <rPr>
        <sz val="12"/>
        <color theme="1"/>
        <rFont val="Times New Roman"/>
        <family val="1"/>
      </rPr>
      <t>Identify OSH policies and procedure. Follow OSH procedure. Report hazards and risks. Respond to emergencies. Maintain personal well-being</t>
    </r>
  </si>
  <si>
    <t>Trainer Name: Snehasish Biswas</t>
  </si>
  <si>
    <t>Relevant Performance of Criteria</t>
  </si>
  <si>
    <t>Discussion &amp; Demonstration</t>
  </si>
  <si>
    <t>Training Day</t>
  </si>
  <si>
    <t>Class Hours</t>
  </si>
  <si>
    <t>Total Duration</t>
  </si>
  <si>
    <t>1.1. OHS policies and safe operating procedures are accessed and stated.
1.2. Safety signs and symbols are identified and followed.
1.3. Emergency response, evacuation procedures and other contingency measures are determined according to workplace requirements.
2.1.Personal protective eguipment (PPE) is selected and collected  as required.
2.2. Personal protective equipment (PPE) is correctly used in accordance with organization OHS procedures and practices.
2.3. A clear and tidy workplace is maintained as per workplace
standard.
2.4. PPE is maintained to keep them operational and compliant with OHS reaulations.
3.1 Hazards and risks are identified, assessed and controlled.
3.2 Incidents arising from hazards and risks are reported to designated authority.
4.1 Alarms and warning devices are responded.
4.2 Workplace emergency procedures are followed.
4.3 Contingency measures during workplace accidents, fire and other emergencies are recognized and followed in accordance with organization procedures.
4.4 Frist aid procedures is applied durinq emerqency situations.
5.1 OHS policies and procedures are adhered to.
5.2 OHS awareness programs are participated in as per workplace guidelines and procedures.
5.3 Corrective actions are implemented to correct unsafe condition in the workplace.
5.4 "Fit to work" records are updated and maintained according to workplace requirements.</t>
  </si>
  <si>
    <r>
      <t xml:space="preserve">The trainer will demonstrate the procedures in addressing the activities to be undertaken in the CBLM on </t>
    </r>
    <r>
      <rPr>
        <b/>
        <sz val="12"/>
        <color theme="1"/>
        <rFont val="Times New Roman"/>
        <family val="1"/>
      </rPr>
      <t>Apply OSH practices in the Workshop.</t>
    </r>
  </si>
  <si>
    <t>Day - 01</t>
  </si>
  <si>
    <t>4 Hours</t>
  </si>
  <si>
    <t>16 Hours</t>
  </si>
  <si>
    <t>Day - 02</t>
  </si>
  <si>
    <t>Day - 03</t>
  </si>
  <si>
    <t>Day - 04</t>
  </si>
  <si>
    <t>Unit Of Competency: Communicate in the Workplace</t>
  </si>
  <si>
    <t>Code: GU012L2V1</t>
  </si>
  <si>
    <r>
      <t xml:space="preserve">Elements of Competency: </t>
    </r>
    <r>
      <rPr>
        <sz val="12"/>
        <color theme="1"/>
        <rFont val="Times New Roman"/>
        <family val="1"/>
      </rPr>
      <t>Receive verbal instructions. Interpret verbal and written information/ instruction. Convey instructions using verbal and written forms of communication. Complete written documentation. Participate in work place meetings and discussions.</t>
    </r>
  </si>
  <si>
    <t>1.1 Instructions are accessed and interpreted
1.2 Questions are asked to clarify understanding or gain more information.
1.3 Information/instruction is recorded.
2.1 Written instructions are interpreted.
2.2 Work signage's are properly responded.
2.3 Routine written instructions are followed in sequence.
2.4 Feedback is given to workplace supervisor.
3.1 Relevant communication methods are used to transmit instructions.
3.2 Appropriate non-verbal communication is used.
3.3 Channels of communication are identified and followed
3.4 Communication tools and equipment are operated and faults are identified and reported.
3.5 Information is conveyed using appropriate forms.
4.1 All required documentation is completed
4.2 Workplace data are recorded
4.3 Written information/instruction is passed to personnel.
5.1 Meetings are attended regularly and on time.
5.2 Meeting inputs are consistent with the meeting purpose and established protocols.
5.3 Opinions are expressed without interruption.
5.4 Meeting outputs are processed and implemented.</t>
  </si>
  <si>
    <r>
      <t xml:space="preserve">The trainer will demonstrate the procedures in addressing the activities to be undertaken in the CBLM on </t>
    </r>
    <r>
      <rPr>
        <b/>
        <sz val="12"/>
        <color theme="1"/>
        <rFont val="Times New Roman"/>
        <family val="1"/>
      </rPr>
      <t>Communicate in the Workplace</t>
    </r>
  </si>
  <si>
    <t>Day - 05</t>
  </si>
  <si>
    <t>28 Hours</t>
  </si>
  <si>
    <t>Day - 06</t>
  </si>
  <si>
    <t>Day - 07</t>
  </si>
  <si>
    <t>Day - 08</t>
  </si>
  <si>
    <t>Day - 09</t>
  </si>
  <si>
    <t>Day - 10</t>
  </si>
  <si>
    <t>Day - 11</t>
  </si>
  <si>
    <t>Unit Of Competency: Work in a team environment</t>
  </si>
  <si>
    <t>Code: GU003L2V1</t>
  </si>
  <si>
    <r>
      <t xml:space="preserve">Elements of Competency: </t>
    </r>
    <r>
      <rPr>
        <sz val="12"/>
        <color theme="1"/>
        <rFont val="Times New Roman"/>
        <family val="1"/>
      </rPr>
      <t>Define team role and scope. Identify individual role and responsibility. Participate in team discussions. Work as a team member.</t>
    </r>
  </si>
  <si>
    <t>1.1. Role and objectives of the team are defined.
1.2. Team structure, responsibilities and reporting
relations are identified from team discussions and other external sources.
2.1 Individual roles and responsibilities of team members
are identified.
2.2 Reporting relationships among team members are defined and clarified.
2.3 Reporting relationships  external  to  the team  are
defined and clarified.
3.1 Ideas related to team plans are contributed.
3.2 Recommendations for improving team work are put forward.
4.1. Effective forms of communication are used to interact with team members.
4.2. Communication channels are followed.
4.3. OHS practices are followed.</t>
  </si>
  <si>
    <r>
      <t xml:space="preserve">The trainer will demonstrate the procedures in addressing the activities to be undertaken in the CBLM on </t>
    </r>
    <r>
      <rPr>
        <b/>
        <sz val="12"/>
        <color theme="1"/>
        <rFont val="Times New Roman"/>
        <family val="1"/>
      </rPr>
      <t>Work in a team environmen</t>
    </r>
    <r>
      <rPr>
        <sz val="12"/>
        <color theme="1"/>
        <rFont val="Times New Roman"/>
        <family val="1"/>
      </rPr>
      <t>t</t>
    </r>
  </si>
  <si>
    <t>Day - 12</t>
  </si>
  <si>
    <t>20 Hours</t>
  </si>
  <si>
    <t>Day - 13</t>
  </si>
  <si>
    <t>Day - 14</t>
  </si>
  <si>
    <t>Day - 15</t>
  </si>
  <si>
    <t>Day - 16</t>
  </si>
  <si>
    <t>B. Sector Specific Competencies</t>
  </si>
  <si>
    <t>Unit Of Competency: Work in the Construction Sector</t>
  </si>
  <si>
    <t>Code: SUCS001L2V1</t>
  </si>
  <si>
    <r>
      <t xml:space="preserve">Elements of Competency: </t>
    </r>
    <r>
      <rPr>
        <sz val="12"/>
        <color theme="1"/>
        <rFont val="Times New Roman"/>
        <family val="1"/>
      </rPr>
      <t>Describe the organizational structure within the sector. Identify processes and procedures. Identify tools, equipment and materials. Identify workplace requirements. Organize own workload. Practice OHS.</t>
    </r>
  </si>
  <si>
    <t>1.1. OHS policies and safe operating procedures are accessed and stated.
1.2. Safety signs and symbols are identified and followed.
1.3. Emergency response, evacuation procedures and other contingency measures are determined according to workplace requirements.
2.1.Personal protective eguipment (PPE) is selected and collected  as required.
1.1 Scope, nature and major fields of the construction sector are determined
1.2 The profile of the construction sector in relation to Bangladesh employment conditions is determined
1.3 Trends and technologies relevant to the sector are explained.
1.4 Relevant policies and guidelines are identified and interpreted.
1.5 Instructions as to procedures in achieving quality are obtained, understood and clarified.
2.1 Construction processes are identified and described.
2.2 Work activities are identified.
2.3 Adjustments are interpreted.
3.1 Appropriate manuals are accessed to ensure up-to-date specifications of tools, materials and equipment.
3.2 Construction  tools1 materials and eguipment are identified.
3.3 Substitutes are identified in case of non-availability.
4.1 Workplace reguirements are identified and clarified.
4.2 Roles and responsibilities of all personnel are described.
4.3 Workplace's practices are identified.
4.4 Problem-solving strategies are used to address bottlenecks, inconsistencies and other concerns.
5.1 Own work activities are planned and progress of work is communicated to relevant staff.
5.2 Work activities are completed.
5.3 Difficulties and bottlenecks are identified, and solutions are put forwarded.
5.4 Own work is monitored against workplace standards and areas for improvement identified and acted upon.
6.1. Relevant OHS practices are identified.
6.2. Relevant OHS practices are interpreted and implemented.</t>
  </si>
  <si>
    <r>
      <t xml:space="preserve">The trainer will demonstrate the procedures in addressing the activities to be undertaken in the CBLM on </t>
    </r>
    <r>
      <rPr>
        <b/>
        <sz val="12"/>
        <color theme="1"/>
        <rFont val="Times New Roman"/>
        <family val="1"/>
      </rPr>
      <t>Work in the Construction Sector</t>
    </r>
  </si>
  <si>
    <t>Day - 17</t>
  </si>
  <si>
    <t>Day - 18</t>
  </si>
  <si>
    <t>Day - 19</t>
  </si>
  <si>
    <t>Day - 20</t>
  </si>
  <si>
    <t>Day - 21</t>
  </si>
  <si>
    <t>Unit Of Competency: Interpret Drawings and Specifications in Construction Manuals</t>
  </si>
  <si>
    <r>
      <t xml:space="preserve">Elements of Competency: </t>
    </r>
    <r>
      <rPr>
        <sz val="12"/>
        <color theme="1"/>
        <rFont val="Times New Roman"/>
        <family val="1"/>
      </rPr>
      <t>Identify information from manuals. Interpret drawings and specifications. Store manuals.</t>
    </r>
  </si>
  <si>
    <t xml:space="preserve">1.1 Appropriate manuals are identified and accessed.
1.2 Version and date of the manual are checked to ensure up- to-date specifications of tools, equipment, materials and procedures.
2.1 Relevant drawings and specifications are correctly identified.
2.2   Terms and abbreviations are identified. 
2.3 Sians and svmbols are identified
3.1 Drawings and specifications are interpreted.
3.2 Schedules, dimensions and specifications contained in the drawings are interpreted.
4.1. Documents are collected and packed.
4.2. Documents are stored to prevent damage, and ready access and updating of information when required.
</t>
  </si>
  <si>
    <r>
      <t xml:space="preserve">The trainer will demonstrate the procedures in addressing the activities to be undertaken in the CBLM on </t>
    </r>
    <r>
      <rPr>
        <b/>
        <sz val="12"/>
        <color theme="1"/>
        <rFont val="Times New Roman"/>
        <family val="1"/>
      </rPr>
      <t>Interpret Drawings and Specifications in Construction Manuals</t>
    </r>
  </si>
  <si>
    <t>Day - 22</t>
  </si>
  <si>
    <t>Day - 23</t>
  </si>
  <si>
    <t>Day - 24</t>
  </si>
  <si>
    <t>Day - 25</t>
  </si>
  <si>
    <t>Day - 26</t>
  </si>
  <si>
    <t>C. Occupation Specific Competencies</t>
  </si>
  <si>
    <t>Unit Of Competency: Use hand tools and power tools</t>
  </si>
  <si>
    <t>Code: OUEIM001L2V1</t>
  </si>
  <si>
    <r>
      <t xml:space="preserve">Elements of Competency: </t>
    </r>
    <r>
      <rPr>
        <sz val="12"/>
        <color theme="1"/>
        <rFont val="Times New Roman"/>
        <family val="1"/>
      </rPr>
      <t>Practice OHS. Identify tools. Use hand tools. Use power tools. Perform basic preventive maintenance.Clean and store tools</t>
    </r>
  </si>
  <si>
    <t>1.1 PPE are used
1.2 Devices to suppress dust are used as required
1.3 Safety requirements are being adhered to before, during and after use
1.4 Accidents and emergency cases are reported
1.5 The workplace is cleaned and cleared of debris and unwanted materials
2.1 Appropriate tools are selected
2.2 Applications of tools are defined
2.3 Hand tools and power tools are prepared
2.4 Sources of power supply for power tools recognized
3.1 Appropriate tool is used as required
3.2 Proper hand-eye coordination is applied in the use of hand tools
3.3 Unsafe or faulty tools are identified and marked for repair
4.1 Route for power supply established in accordance with worker safety requirements
4.2 Proper sequence of operations is applied in using power tools to produce results
4.3 Power tools are used as required
5.1 Tools and equipment are cleaned
5.2 Appropriate lubricants are identified
5.3 Tools and equipment are lubricated
5.4 Measuring instruments are checked and calibrated
5.5 Defective instruments, equipment and accessories are inspected and corrected or replaced
5.6 Tools are inspected, repaired and replaced after use
6.1. The workplace is cleaned and cleared of debris and unwanted materials
6.2. Waste materials are disposed
6.3. Inventory of tools are conducted
6.4. Tools are cleaned and stored safely in appropriate location
6.5. Hazardous materials are identified for separate handling.</t>
  </si>
  <si>
    <r>
      <t xml:space="preserve">The trainer will demonstrate the procedures in addressing the activities to be undertaken in the CBLM on </t>
    </r>
    <r>
      <rPr>
        <b/>
        <sz val="12"/>
        <color theme="1"/>
        <rFont val="Times New Roman"/>
        <family val="1"/>
      </rPr>
      <t>Use hand tools and power tools</t>
    </r>
  </si>
  <si>
    <t>Day -27</t>
  </si>
  <si>
    <t>Day -28</t>
  </si>
  <si>
    <t>Day -29</t>
  </si>
  <si>
    <t>Day -30</t>
  </si>
  <si>
    <t>Day -31</t>
  </si>
  <si>
    <t>Unit Of Competency: Apply Fundamentals Skills for Electrical Works</t>
  </si>
  <si>
    <t>Code: OUEIM002L2V1</t>
  </si>
  <si>
    <r>
      <t>Elements of Competency:</t>
    </r>
    <r>
      <rPr>
        <sz val="12"/>
        <color theme="1"/>
        <rFont val="Times New Roman"/>
        <family val="1"/>
      </rPr>
      <t>Prepare for works. Identify types of tool/equipment. Identify symbols of electrical fittings. Identify fittings used in electrical works. Measure Current. Measure Voltage. Maintain workplace, tools, equipment and materials</t>
    </r>
  </si>
  <si>
    <t>1.1. PPE is collected and worn as per job requirement. 1.2. Workplace is prepared as per job requirement
1.3. Tools1 egui12ment and materials are selected and collected as per job requirement
2.1 Collected Tools/equipment are displayed. 2.2 Tools are listed and taqqed as per tool specification
3.1 Electrical symbols are listed. 3.2 Symbols are matched with listed symbol as per drawing
3.3 Svmbols are tagged by match with the fittings
4.1 Fittings are collected and displayed. 4.2 Fittings are listed and tagged
4.3 Fittinqs are matched with listed fitting as per drawing Using ampere meter
5.1 Insulation of cable terminal is removed using knife or wire stripper as required
5.2 Range of Ammeter is set as per job requirement. 5.3 The ampere meter is connected in series with the load as per circuit diagram
5.4 Power supply switch is kept on as maintaining SOP. 5.5 Ampere meter reading is recorded
Using clip-on meter
5.6 Selector knob is adjusted of clip-on meter as required. 5.7 Phase cable is inserted into the ring of the clip-on meter
5.8 Ampere meter reading is recorded. 5.9 Clip-on meter is disconnected from the phase line as required
Using Volt meter
6.1 Insulation of cable terminal is removed using knife or wire stripper as required
6.2 Range of voltmeter is set as per job requirement
6.3 Voltmeter is connected in parallel with the load as per circuit diagram
6.4 Power supply is switched ON as required. 6.5 Volt meter reading is recorded
Using AVO/Multi meter
6.6 AVO/Multi meter pointer/scale is adjusted
6.7 Selector switch of AVO/Multi meter is kept in AC voltage
ranqe as required
6.8 AVO/Multi meter is connected to probe/test cord with supply line (phase to phase or phase to neutral) as per circuit diagram
6.9 AVO/Multi meter reading is recorded. 6.10 Power supply is disconnected as required
7.1 Tools, equipment and materials are cleaned as per SOP
7.2 Defective tools and equipment are identified, separated and reported to the designated person
7.3 Tools, equipment and materials are stored as per workplace procedure
7.4 Workplace is cleaned as per SOP
7.5 Waste materials are disposed in the designated place</t>
  </si>
  <si>
    <r>
      <t xml:space="preserve">The trainer will demonstrate the procedures in addressing the activities to be undertaken in the CBLM on </t>
    </r>
    <r>
      <rPr>
        <b/>
        <sz val="11"/>
        <color theme="1"/>
        <rFont val="Times New Roman"/>
        <family val="1"/>
      </rPr>
      <t>Apply Fundamentals Skills for Electrical Works</t>
    </r>
  </si>
  <si>
    <t>Day - 32</t>
  </si>
  <si>
    <t>Day - 33</t>
  </si>
  <si>
    <t>Day - 34</t>
  </si>
  <si>
    <t>Day - 35</t>
  </si>
  <si>
    <t>Day - 36</t>
  </si>
  <si>
    <t>Unit Of Competency: Perform Wire and Cable Joints</t>
  </si>
  <si>
    <t>Code: OUEIM003L2V1</t>
  </si>
  <si>
    <r>
      <t xml:space="preserve">Elements of Competency: </t>
    </r>
    <r>
      <rPr>
        <sz val="12"/>
        <color theme="1"/>
        <rFont val="Times New Roman"/>
        <family val="1"/>
      </rPr>
      <t>Prepare for works. Identify sizes and capacity of wires and cables. Make Wire and Cable Joint. Maintain workplace, tools, equipment and materials</t>
    </r>
  </si>
  <si>
    <t>1.1. PPE is collected and worn as per job requirement
1.2. Workplace is prepared as per job requirement
1.3.   Tools1 egui ment and materials are selected and  collected as per job requirement
2.1. Wire and cable are placed separately in the working table in sequence
2.2. Wires and cables are listed &amp; tagged as per sizes
2.3. Size of the cable is compared with the cable specification as per requirement
2.4. Proper diameter of conductor is measured using SWG/Micrometer
2.5. Cable sizes are compared with current carrying capacity
3.1. Insulation of cable is removed as required from cable terminal using knife or wire stripper
3.2. Conductor surface is scraped by using emery paper/electrician knife
3.3. Scrapped cables are tying according to the requirement of
wire and cable joint
3.4. Soldering (if required)
3.5. Tying wire is tapped as per drawing
4.1. Tools, equipment and materials are cleaned as per manufacturer instruction
4.2. Defective tools and equipment are identified and separated and reported to the designated person
4.3. Tools, equipment and materials are restored as per workplace procedure
4.4. Workplace is cleaned as per company procedure
4.5. Waste materials are disposed in the designated place</t>
  </si>
  <si>
    <r>
      <t xml:space="preserve">The trainer will demonstrate the procedures in addressing the activities to be undertaken in the CBLM on </t>
    </r>
    <r>
      <rPr>
        <b/>
        <sz val="12"/>
        <color theme="1"/>
        <rFont val="Times New Roman"/>
        <family val="1"/>
      </rPr>
      <t>Perform Wire and Cable Joints</t>
    </r>
  </si>
  <si>
    <t>Day - 37</t>
  </si>
  <si>
    <t>Day - 38</t>
  </si>
  <si>
    <t>Day - 39</t>
  </si>
  <si>
    <t>Day - 40</t>
  </si>
  <si>
    <t>Day - 41</t>
  </si>
  <si>
    <t>Unit Of Competency: Perform Installation of Electrical Circuit</t>
  </si>
  <si>
    <t>Code: OUEIM004L2V1</t>
  </si>
  <si>
    <r>
      <t xml:space="preserve">Elements of Competency: </t>
    </r>
    <r>
      <rPr>
        <sz val="12"/>
        <color theme="1"/>
        <rFont val="Times New Roman"/>
        <family val="1"/>
      </rPr>
      <t>Prepare for works. Control one lamp by SPST and SPDT switch. Control one calling bell from two point Prepare the circuit of Fluorescent Lamp (Tube Light). Install Ceiling Fan with regulator.</t>
    </r>
  </si>
  <si>
    <t>1.1. PPE is collected and worn as per job requirement
1.2. Workplace is prepared as per job requirement
1.3. Tools, equipment and materials are collected as per job requirement
2.1. Circuit layout is drawn as per drawing
2.2. Circuit materials are placed on the board as per drawing
2.3. Fittings and fixtures are connected and fitted in to circuit as per drawing
2.4. One lamp is controlled by SPST switch
2.5. One lamp is controlled by SPOT switch from two points
2.6. Circuit Test is performed as per SOP
3.1. Circuit layout is drawn as per drawing
3.2. Circuit materials are placed on the board as per drawing
3.3. Fittings are connected and fitted in to circuit as per drawing
3.4. Circuit connection is checked according to the drawing
3.5. Circuit is tested as per SOP
4.1. Circuit layout is drawn as per drawing
4.2. Circuit materials are placed on the board as per drawing
4.3. Fittings and fixtures are connected and fitted in to circuit as per drawing
4.4. Circuit connection is checked according to the drawing
4.5. Circuit is tested as per SOP
5.1. Circuit layout is drawn as per drawing
5.2. Circuit materials are placed on the board as per drawing
5.3. Fittings and fixtures are connected and fitted in to circuit as per drawing
5.4. Circuit connection is checked according to the drawing
5.5. Circuit is tested as per SOP</t>
  </si>
  <si>
    <r>
      <t xml:space="preserve">The trainer will demonstrate the procedures in addressing the activities to be undertaken in the CBLM on </t>
    </r>
    <r>
      <rPr>
        <b/>
        <sz val="12"/>
        <color theme="1"/>
        <rFont val="Times New Roman"/>
        <family val="1"/>
      </rPr>
      <t>Perform Installation of Electrical Circuit</t>
    </r>
  </si>
  <si>
    <t>Day - 42</t>
  </si>
  <si>
    <t>52 Hours</t>
  </si>
  <si>
    <t>Day - 43</t>
  </si>
  <si>
    <t>Day - 44</t>
  </si>
  <si>
    <t>Day - 45</t>
  </si>
  <si>
    <t>Day - 46</t>
  </si>
  <si>
    <t>Day - 47</t>
  </si>
  <si>
    <t>Day - 48</t>
  </si>
  <si>
    <t>Day - 49</t>
  </si>
  <si>
    <t>Day - 50</t>
  </si>
  <si>
    <t>Day - 51</t>
  </si>
  <si>
    <t>Day - 52</t>
  </si>
  <si>
    <t>Day - 53</t>
  </si>
  <si>
    <t>Day - 54</t>
  </si>
  <si>
    <t>Unit Of Competency: Perform Channel Wiring</t>
  </si>
  <si>
    <t>Code: OUEIM005L2V1</t>
  </si>
  <si>
    <r>
      <t xml:space="preserve">Elements of Competency: </t>
    </r>
    <r>
      <rPr>
        <sz val="12"/>
        <color theme="1"/>
        <rFont val="Times New Roman"/>
        <family val="1"/>
      </rPr>
      <t>Prepare for works. Perform Channel Wiring. Install boards and other accessories of wiring. Test the wiring. Maintain workplace, tools and materials</t>
    </r>
  </si>
  <si>
    <t>1.1. PPE is collected and worn as per job requirement
1.2. Workplace is prepared as per job requirement
1.3. Tools, equipment and materials are collected as per job requirement
1.4. Drawinqs are collected and interpreted
2.1. Drawing is selected and collected as per job requirement
2.2. Channel size is identified and selected as per the number and size of cables to be embedded inside
2.3. Lower part of channel is set as per SOP
2.4. PVC cable is laid into the channel as per the diagram
2.5. Upper part of channel is set as per SOP
2.6. Load point is connected with the switch board
2.7. Connection is checked as per SOP
2.8. Performance of circuit is checked
3.1 Boards are collected and fitted
3.2 Switches, sockets, fan regulator and ballast are fitted
3.3 Switches, sockets and fan regulator are connected to the circuits
3.4 Ceiling rose and different types of holders are fitted
3.5 Those fixtures are connected to the circuit
3.6 MCB, and MCCB are connected and fitted
4.1 Polarity of wiring is checked
4.2 Polarity is justified and checked each of the switches, fuses and circuit breakers
4.3 Circuit breakers are disconnected
4.1. All loads are connected and checked the continuity each of the switches and circuit breakers
5.1. Tools, equipment and materials are cleaned as per standard
5.2. Defective tools and equipment are identified, separated and reported to the designated person
5.3. Tools, equipment and materials are stored as per workplace procedure
5.4. Workplace is cleaned as per workplace procedure
5.5. Waste materials are disoosed in the designated place</t>
  </si>
  <si>
    <r>
      <t xml:space="preserve">The trainer will demonstrate the procedures in addressing the activities to be undertaken in the CBLM on </t>
    </r>
    <r>
      <rPr>
        <b/>
        <sz val="12"/>
        <color theme="1"/>
        <rFont val="Times New Roman"/>
        <family val="1"/>
      </rPr>
      <t>Perform Channel Wiring</t>
    </r>
  </si>
  <si>
    <t>Day - 55</t>
  </si>
  <si>
    <t>5 Hours</t>
  </si>
  <si>
    <t>72 Hours</t>
  </si>
  <si>
    <t>Day - 56</t>
  </si>
  <si>
    <t>Day - 57</t>
  </si>
  <si>
    <t>Day - 58</t>
  </si>
  <si>
    <t>Day - 59</t>
  </si>
  <si>
    <t>Day - 60</t>
  </si>
  <si>
    <t>Day - 61</t>
  </si>
  <si>
    <t>Day - 62</t>
  </si>
  <si>
    <t>Day - 63</t>
  </si>
  <si>
    <t>Day - 64</t>
  </si>
  <si>
    <t>Day - 65</t>
  </si>
  <si>
    <t>Day - 66</t>
  </si>
  <si>
    <t>Day - 67</t>
  </si>
  <si>
    <t>Day - 68</t>
  </si>
  <si>
    <t>Day - 69</t>
  </si>
  <si>
    <t>Day - 70</t>
  </si>
  <si>
    <t>Day - 71</t>
  </si>
  <si>
    <t>Unit Of Competency: Perform Conduit Wiring</t>
  </si>
  <si>
    <t>Code: OUEIM006L2V1</t>
  </si>
  <si>
    <r>
      <t xml:space="preserve">Elements of Competency: </t>
    </r>
    <r>
      <rPr>
        <sz val="12"/>
        <color theme="1"/>
        <rFont val="Times New Roman"/>
        <family val="1"/>
      </rPr>
      <t>Collect tools, equipment and materials. Install conduits and set cables. Install boards and other accessories of wiring. Test the wiring. Maintain workplace tools and materials</t>
    </r>
  </si>
  <si>
    <t>1.1. PPEs are collected and used
1.2. Hand tools, power tools, equipment and materials are checked for usability
1.3. Drawings are collected and interpreted
2.1. Layout is drawn on the wall as per drawing
2.2. Wall is cut and grooved
2.3. Collected conduits are cut and set
2.4. Conduits are installed on the wall and clamped
2.5. Fish wires are measured and cut
2.6. Fish wire is inserted
2.7. Collected cables are cut
2.8. Cables are tied with fish wire and insert into the conduit
3.1. Boards are collected and fitted
3.2. Switches, sockets, fan regulator and ballast are fitted
3.3. Switches, sockets and fan regulator are connected to the circuits
3.4. Ceiling rose and different types of holders are fitted
3.5. Those fixtures are connected to the circuit
3.6. MCB, and MCCB are connected and fitted
4.1 Polarity of wiring is checked
4.2 Polarity is justified and checked each of the switches, fuses and circuit breakers
4.3 Circuit breakers are disconnected
4.4 All loads are connected and checked the continuity each of the switches and circuit breakers
5.1 Tools, equipment and materials are cleaned as per standard
5.2 Defective tools and equipment are identified, separated and reported to the designated person
5.3 Tools, equipment and materials are stored as per workplace procedure
5.4 Workplace is cleaned as per workplace procedure
5.5 Waste materials are disposed in the designated place</t>
  </si>
  <si>
    <r>
      <t xml:space="preserve">The trainer will demonstrate the procedures in addressing the activities to be undertaken in the CBLM on </t>
    </r>
    <r>
      <rPr>
        <b/>
        <sz val="12"/>
        <color theme="1"/>
        <rFont val="Times New Roman"/>
        <family val="1"/>
      </rPr>
      <t>Perform Conduit Wiring</t>
    </r>
  </si>
  <si>
    <t>Day - 72</t>
  </si>
  <si>
    <t>Day - 73</t>
  </si>
  <si>
    <t>Day - 74</t>
  </si>
  <si>
    <t>Day - 75</t>
  </si>
  <si>
    <t>Day - 76</t>
  </si>
  <si>
    <t>Day - 77</t>
  </si>
  <si>
    <t>Day - 78</t>
  </si>
  <si>
    <t>Day - 79</t>
  </si>
  <si>
    <t>Day - 80</t>
  </si>
  <si>
    <t>Day - 81</t>
  </si>
  <si>
    <t>Day - 82</t>
  </si>
  <si>
    <t>Day - 83</t>
  </si>
  <si>
    <t>Day - 84</t>
  </si>
  <si>
    <t>Day - 85</t>
  </si>
  <si>
    <t>Day - 86</t>
  </si>
  <si>
    <t>Day - 87</t>
  </si>
  <si>
    <t>Day - 88</t>
  </si>
  <si>
    <t>Class no</t>
  </si>
  <si>
    <t xml:space="preserve">Date </t>
  </si>
  <si>
    <t>¯’vqx wVKvbv</t>
  </si>
  <si>
    <t>eZ©gvb wVKvbv</t>
  </si>
  <si>
    <t>wbR †Rjv</t>
  </si>
  <si>
    <t>aib</t>
  </si>
  <si>
    <t>djvdj</t>
  </si>
  <si>
    <t>Result</t>
  </si>
  <si>
    <t>G‡mU AvBwW</t>
  </si>
  <si>
    <t>µt bs</t>
  </si>
  <si>
    <t xml:space="preserve">Name of Trainee </t>
  </si>
  <si>
    <t>Father's Name</t>
  </si>
  <si>
    <t>Mother's Name</t>
  </si>
  <si>
    <t>Mobile No</t>
  </si>
  <si>
    <t>NID/BCN No</t>
  </si>
  <si>
    <t>Date of Birth</t>
  </si>
  <si>
    <t>Present Address</t>
  </si>
  <si>
    <t>Education</t>
  </si>
  <si>
    <t>Passing Year</t>
  </si>
  <si>
    <t>Ethnic</t>
  </si>
  <si>
    <t>PWD</t>
  </si>
  <si>
    <t>Type</t>
  </si>
  <si>
    <t>bvix</t>
  </si>
  <si>
    <t>cyiæl</t>
  </si>
  <si>
    <t>Kw¤c‡U›U</t>
  </si>
  <si>
    <t>bU B‡qU Kw¤c‡U›U</t>
  </si>
  <si>
    <t>Competent</t>
  </si>
  <si>
    <t>Not Yet Competent</t>
  </si>
  <si>
    <t>Seats Left</t>
  </si>
  <si>
    <t>Ethnicity Group</t>
  </si>
  <si>
    <t>Admission</t>
  </si>
  <si>
    <t>UID Type</t>
  </si>
  <si>
    <t>cwiPqc‡Îi aib</t>
  </si>
  <si>
    <t>Ethnicity &amp; PWD</t>
  </si>
  <si>
    <t>Result Summary</t>
  </si>
  <si>
    <t>Ethnicity</t>
  </si>
  <si>
    <t>Total</t>
  </si>
  <si>
    <t>Selected Trainees</t>
  </si>
  <si>
    <t>†iwR‡÷ªkb bs</t>
  </si>
  <si>
    <t>µ. bs</t>
  </si>
  <si>
    <r>
      <t>djvdj
(</t>
    </r>
    <r>
      <rPr>
        <b/>
        <sz val="12"/>
        <color theme="1"/>
        <rFont val="Times New Roman"/>
        <family val="1"/>
      </rPr>
      <t>C</t>
    </r>
    <r>
      <rPr>
        <b/>
        <sz val="12"/>
        <color theme="1"/>
        <rFont val="SutonnyMJ"/>
      </rPr>
      <t>/</t>
    </r>
    <r>
      <rPr>
        <b/>
        <sz val="12"/>
        <color theme="1"/>
        <rFont val="Times New Roman"/>
        <family val="1"/>
      </rPr>
      <t>NYC</t>
    </r>
    <r>
      <rPr>
        <b/>
        <sz val="12"/>
        <color theme="1"/>
        <rFont val="SutonnyMJ"/>
      </rPr>
      <t>)</t>
    </r>
  </si>
  <si>
    <t>DcRvwZ/wc.WweøD.wW bq</t>
  </si>
  <si>
    <t>†gvU</t>
  </si>
  <si>
    <t>†gvU Kw¤c‡U›U</t>
  </si>
  <si>
    <t>†gvU bU B‡qU Kw¤c‡U›U</t>
  </si>
  <si>
    <t>mvims‡¶c</t>
  </si>
  <si>
    <t>DcRvwZ Ges wc.WweøD.wW</t>
  </si>
  <si>
    <t>Without Ethnicity &amp; PWD</t>
  </si>
  <si>
    <t>With Ethn. &amp; PWD</t>
  </si>
  <si>
    <t>Pre Enrollment</t>
  </si>
  <si>
    <t>Code: SUCS002L2V1</t>
  </si>
  <si>
    <r>
      <t xml:space="preserve">Accelerating and Strengthening Skills for Economic Transformation (ASSET) </t>
    </r>
    <r>
      <rPr>
        <b/>
        <sz val="12"/>
        <color theme="1"/>
        <rFont val="SutonnyMJ"/>
      </rPr>
      <t>cÖKí</t>
    </r>
  </si>
  <si>
    <t>`¶Zv cÖwk¶Yv_©x‡`i cÖvK-evQvB‡qi Z_¨vw`</t>
  </si>
  <si>
    <r>
      <rPr>
        <b/>
        <sz val="12"/>
        <color theme="0"/>
        <rFont val="Times New Roman"/>
        <family val="1"/>
      </rPr>
      <t xml:space="preserve">Informations regarding Trainee Admission </t>
    </r>
    <r>
      <rPr>
        <b/>
        <sz val="12"/>
        <color theme="0"/>
        <rFont val="SutonnyMJ"/>
      </rPr>
      <t>(cÖwk¶Yv_©xi fwZ© msµvšÍ Z_¨mg~n)</t>
    </r>
  </si>
  <si>
    <r>
      <t xml:space="preserve">Accelerating and Strengthening Skills for Economic Transformation (ASSET) </t>
    </r>
    <r>
      <rPr>
        <b/>
        <sz val="12"/>
        <color theme="0"/>
        <rFont val="SutonnyMJ"/>
      </rPr>
      <t>cÖKí</t>
    </r>
  </si>
  <si>
    <t>`¶Zv cÖwk¶Yv_©x‡`i PzovšÍ ZvwjKv wbe©vPb</t>
  </si>
  <si>
    <r>
      <rPr>
        <b/>
        <sz val="12"/>
        <color theme="1"/>
        <rFont val="Times New Roman"/>
        <family val="1"/>
      </rPr>
      <t>Accelerating and Strengthening Skills for Economic Transformation (ASSET)</t>
    </r>
    <r>
      <rPr>
        <b/>
        <sz val="12"/>
        <color theme="1"/>
        <rFont val="SutonnyMJ"/>
      </rPr>
      <t xml:space="preserve"> cÖKí</t>
    </r>
  </si>
  <si>
    <t>`¶Zv cÖwk¶Yv_©x‡`i wk¶v DcKiY weZiY ZvwjKv</t>
  </si>
  <si>
    <r>
      <rPr>
        <b/>
        <sz val="14"/>
        <color theme="1"/>
        <rFont val="Times New Roman"/>
        <family val="1"/>
      </rPr>
      <t xml:space="preserve">Accelerating and Strengthening Skills for Economic Transformation (ASSET) </t>
    </r>
    <r>
      <rPr>
        <b/>
        <sz val="14"/>
        <color theme="1"/>
        <rFont val="SutonnyMJ"/>
      </rPr>
      <t>cÖKí</t>
    </r>
  </si>
  <si>
    <t>cÖwk¶Yv_©x‡`i Z_¨</t>
  </si>
  <si>
    <t>Trainee Information</t>
  </si>
  <si>
    <t>`¶Zv cÖwk¶Yv_©x‡`i Abycw¯’wZi Kj †iKW©</t>
  </si>
  <si>
    <t>`¶Zv cÖwk¶Yv_©x‡`i cÖwk¶Y cwiKíbv</t>
  </si>
  <si>
    <t>cÖwk¶Yv_©x‡`i K¬vm iywUb</t>
  </si>
  <si>
    <t>cÖwk¶Yv_©x‡`i cvV cwiKíbv</t>
  </si>
  <si>
    <t>`¶Zv cÖwk¶Yv_©x‡`i ¯^v¶i msMÖn</t>
  </si>
  <si>
    <t>`¶Zv cÖwk¶Yv_©x‡`i gyj¨vq‡bi djvdj</t>
  </si>
  <si>
    <t>Search
Roll No</t>
  </si>
  <si>
    <t>UPMIS ID</t>
  </si>
  <si>
    <t>†mkbt b‡f¤^i 2024 - †deªæqvix 2025</t>
  </si>
  <si>
    <t>b‡f¤^i</t>
  </si>
  <si>
    <t xml:space="preserve"> Mohammad Badsha</t>
  </si>
  <si>
    <t>10.10.200</t>
  </si>
  <si>
    <t>Md.Hasan</t>
  </si>
  <si>
    <t>Khurshida Begum</t>
  </si>
  <si>
    <t>3317890733</t>
  </si>
  <si>
    <t>01305978432</t>
  </si>
  <si>
    <t>Kochuai.Potiya.Chattogram</t>
  </si>
  <si>
    <t>Slimpur.CDA R/A.Chattogram</t>
  </si>
  <si>
    <t>Chattogram</t>
  </si>
  <si>
    <t>No</t>
  </si>
  <si>
    <t>Service Holder</t>
  </si>
  <si>
    <t>15000</t>
  </si>
  <si>
    <t>SSC</t>
  </si>
  <si>
    <t>Ovijit Halder</t>
  </si>
  <si>
    <t>15.12.2005</t>
  </si>
  <si>
    <t>Anil Chandra Halder</t>
  </si>
  <si>
    <t>Rama Rani Halder</t>
  </si>
  <si>
    <t>4674669298</t>
  </si>
  <si>
    <t>01601119477</t>
  </si>
  <si>
    <t xml:space="preserve"> Ramer kathi,Barishal.</t>
  </si>
  <si>
    <t>2 No. Gate.Nasirabad.Chattogram.</t>
  </si>
  <si>
    <t>Barishal</t>
  </si>
  <si>
    <t>Mijanur Rahman</t>
  </si>
  <si>
    <t>02.02.2000</t>
  </si>
  <si>
    <t>Abdul Malek</t>
  </si>
  <si>
    <t>Saleha Begum</t>
  </si>
  <si>
    <t>1030209272</t>
  </si>
  <si>
    <t>01603111969</t>
  </si>
  <si>
    <t>Poi Chori Natun Para.Banchkhali, Chattogram</t>
  </si>
  <si>
    <t>House no.-03.Block no.-B.Road No.-03. Boro Pole.Halishohor,Chattogram.</t>
  </si>
  <si>
    <t>Chattogram.</t>
  </si>
  <si>
    <t>Supan Saha</t>
  </si>
  <si>
    <t>Sumon Saha</t>
  </si>
  <si>
    <t>Shilpi Saha</t>
  </si>
  <si>
    <t>12,02,2007</t>
  </si>
  <si>
    <t>2882077627</t>
  </si>
  <si>
    <t>01843256390</t>
  </si>
  <si>
    <t>Do.</t>
  </si>
  <si>
    <t>25000</t>
  </si>
  <si>
    <t>Sk md. Fahim</t>
  </si>
  <si>
    <t>Sk.Md,Salim</t>
  </si>
  <si>
    <t>Afsa Parvin</t>
  </si>
  <si>
    <t>6464641288</t>
  </si>
  <si>
    <t>01844895393</t>
  </si>
  <si>
    <t>Block no.-B,North Halishohor,Post Code.4226,Chattogram.</t>
  </si>
  <si>
    <t>Wireless .Line no:-03.Pahatali-4202,Khulshi,Chattogram,</t>
  </si>
  <si>
    <t>Diploma</t>
  </si>
  <si>
    <t>14000</t>
  </si>
  <si>
    <t>JSC</t>
  </si>
  <si>
    <t>20000</t>
  </si>
  <si>
    <t>Jahidul Islam</t>
  </si>
  <si>
    <t>24,08.2006</t>
  </si>
  <si>
    <t xml:space="preserve"> Mohammad Rafique</t>
  </si>
  <si>
    <t>Sajia Begum</t>
  </si>
  <si>
    <t>1982221135</t>
  </si>
  <si>
    <t>01888239320</t>
  </si>
  <si>
    <t>Chalk Farid.Charlaxma,Karnofuly,Chattogram,</t>
  </si>
  <si>
    <t>Business</t>
  </si>
  <si>
    <t>01815650722</t>
  </si>
  <si>
    <t>Md.Jahidul Islam Emon</t>
  </si>
  <si>
    <t>02,02,2004</t>
  </si>
  <si>
    <t>Juhirul Islam</t>
  </si>
  <si>
    <t>Hosne Ara Begum</t>
  </si>
  <si>
    <t>9172738362</t>
  </si>
  <si>
    <t>01814393561</t>
  </si>
  <si>
    <t>House Of Ismail Sarker,Kodom Rasul.Kodomtali.Chattogram,</t>
  </si>
  <si>
    <t>40000</t>
  </si>
  <si>
    <t>Arman Hossen</t>
  </si>
  <si>
    <t>11,12,2001</t>
  </si>
  <si>
    <t>Rina Akter</t>
  </si>
  <si>
    <t>4667424719</t>
  </si>
  <si>
    <t>01855375547</t>
  </si>
  <si>
    <t>Kazipara.Kumira,Sitakunda,Chattogram.</t>
  </si>
  <si>
    <t>HSC</t>
  </si>
  <si>
    <t>Driver</t>
  </si>
  <si>
    <t>Rabiul Sani</t>
  </si>
  <si>
    <t>Md. Bahadur</t>
  </si>
  <si>
    <t>Abu Taher</t>
  </si>
  <si>
    <t>22,01,2005</t>
  </si>
  <si>
    <t>Aklima Begum</t>
  </si>
  <si>
    <t>20051517017100398</t>
  </si>
  <si>
    <t>01810279672</t>
  </si>
  <si>
    <t xml:space="preserve">Akil Raihan </t>
  </si>
  <si>
    <t>12,03,2002</t>
  </si>
  <si>
    <t>Mohammad Abu Taher</t>
  </si>
  <si>
    <t>Shamima Ferdous</t>
  </si>
  <si>
    <t>7367863589</t>
  </si>
  <si>
    <t>01585746887</t>
  </si>
  <si>
    <t>Latifpur.Jafrabad,Sitakunda,Chattogram.</t>
  </si>
  <si>
    <t>Sadman Shariar Mahin.</t>
  </si>
  <si>
    <t>31,10,2004</t>
  </si>
  <si>
    <t>Mohammad Muslim Uddin</t>
  </si>
  <si>
    <t>Farvin Akter</t>
  </si>
  <si>
    <t>9167885103</t>
  </si>
  <si>
    <t>01631640948</t>
  </si>
  <si>
    <t>Madambibir Hat.Jahanabad.Bhatiary.Sitakunda,Chattogram.</t>
  </si>
  <si>
    <t>Yes</t>
  </si>
  <si>
    <t>NID</t>
  </si>
  <si>
    <t>Abrarul Haque Chowdhuri</t>
  </si>
  <si>
    <t>07,07,2003</t>
  </si>
  <si>
    <t>Aminul haque</t>
  </si>
  <si>
    <t>Renuara Akter</t>
  </si>
  <si>
    <t>1514525433</t>
  </si>
  <si>
    <t>01877913606</t>
  </si>
  <si>
    <t>Nur Ali Miyaer Hat,Farhadabad,Hathazari,Chattogram.</t>
  </si>
  <si>
    <t>Israt Hosen Sakib</t>
  </si>
  <si>
    <t>07,12,1997</t>
  </si>
  <si>
    <t xml:space="preserve">Md.Lokman </t>
  </si>
  <si>
    <t>Jannatul Ferdous</t>
  </si>
  <si>
    <t>1502241241</t>
  </si>
  <si>
    <t>01849501878</t>
  </si>
  <si>
    <t>Over bridge Fakir Hat, south Solim Pur,Jafrabad,Sitakunda,Chattogram.</t>
  </si>
  <si>
    <t xml:space="preserve">Rifat Uddin </t>
  </si>
  <si>
    <t>03.08.2005</t>
  </si>
  <si>
    <t>Md.Samsudiin</t>
  </si>
  <si>
    <t>Rina Begum</t>
  </si>
  <si>
    <t>BCN</t>
  </si>
  <si>
    <t>20051518666022037</t>
  </si>
  <si>
    <t>01880961207</t>
  </si>
  <si>
    <t>Latif Pur.Pakka Raster Matha,South Solim Pur.Jafrabad,Sitakunda,</t>
  </si>
  <si>
    <t>Bijoy Mallik</t>
  </si>
  <si>
    <t>27.02.2004</t>
  </si>
  <si>
    <t>Liton mallik</t>
  </si>
  <si>
    <t>Shikha Mallik</t>
  </si>
  <si>
    <t>20041591602158738</t>
  </si>
  <si>
    <t>01404621823</t>
  </si>
  <si>
    <t>Balu Chara,Jalalabad,Khulsi,Chattogram</t>
  </si>
  <si>
    <t>West Bhujpur,Fatikchori,Chattogram,</t>
  </si>
  <si>
    <t>Nayamat Ali</t>
  </si>
  <si>
    <t>02,03,2007</t>
  </si>
  <si>
    <t>Md.Alamgir</t>
  </si>
  <si>
    <t>Jannatul Nyma</t>
  </si>
  <si>
    <t>1981084922</t>
  </si>
  <si>
    <t>Isphani gate no.01.Akbar Shah,Chattogram,</t>
  </si>
  <si>
    <t>Khulshi Kolony,PTI.Chattogram.</t>
  </si>
  <si>
    <t>Rahat Hosen Sahin</t>
  </si>
  <si>
    <t>01.01.2006</t>
  </si>
  <si>
    <t>Mohammad Shamsul Alam</t>
  </si>
  <si>
    <t>Bibi Aysa</t>
  </si>
  <si>
    <t>20061516124108762</t>
  </si>
  <si>
    <t>01855839329</t>
  </si>
  <si>
    <t>Charlakshya,Kornafuly,Chattogram.</t>
  </si>
  <si>
    <t>Do</t>
  </si>
  <si>
    <t>N/A</t>
  </si>
  <si>
    <t>Md. Bellal Khan</t>
  </si>
  <si>
    <t>09.09.2006</t>
  </si>
  <si>
    <t>Md.Abdul latif Khan</t>
  </si>
  <si>
    <t>Mst.Bilkish Begum</t>
  </si>
  <si>
    <t>20064614379100939</t>
  </si>
  <si>
    <t>01585465168</t>
  </si>
  <si>
    <t>Khagrachori</t>
  </si>
  <si>
    <t>Bussiness</t>
  </si>
  <si>
    <t>01812825636</t>
  </si>
  <si>
    <t>House Wife</t>
  </si>
  <si>
    <t>01879625470</t>
  </si>
  <si>
    <t>Arko Nath (Ankon)</t>
  </si>
  <si>
    <t>23,08,2007</t>
  </si>
  <si>
    <t>Gouranga Nath</t>
  </si>
  <si>
    <t>Bappy Devi</t>
  </si>
  <si>
    <t>20071591615105088</t>
  </si>
  <si>
    <t>01586238425</t>
  </si>
  <si>
    <t>Hali sohor.Chattogram,</t>
  </si>
  <si>
    <t>Takota,Anowara,Chattogram</t>
  </si>
  <si>
    <t>01818292939</t>
  </si>
  <si>
    <t>01830145037</t>
  </si>
  <si>
    <t>04.10.2007</t>
  </si>
  <si>
    <t>Md.Ala uddin</t>
  </si>
  <si>
    <t>Lutfun Nahar</t>
  </si>
  <si>
    <t>01843649633</t>
  </si>
  <si>
    <t>House of Abul khair sareng.rampur.Company Gonj,Noakhali.</t>
  </si>
  <si>
    <t>Noakhali.</t>
  </si>
  <si>
    <t>Farmer</t>
  </si>
  <si>
    <t>01612929781</t>
  </si>
  <si>
    <t>Mohammad Abdul Al Fahad</t>
  </si>
  <si>
    <t>15.10.2006</t>
  </si>
  <si>
    <t>Moahammad Abdul Alim</t>
  </si>
  <si>
    <t>Rezia Begum</t>
  </si>
  <si>
    <t>4218937656</t>
  </si>
  <si>
    <t>01975196567</t>
  </si>
  <si>
    <t>05.01.2002</t>
  </si>
  <si>
    <t>Md.Shahedur Rahman Talukder</t>
  </si>
  <si>
    <t>Shafiul Alam talukder</t>
  </si>
  <si>
    <t>Selina Akter</t>
  </si>
  <si>
    <t>20021510894119829</t>
  </si>
  <si>
    <t>01881233185</t>
  </si>
  <si>
    <t>House no.-61.Road no.-03.Kunja Chaya,Byzid,Chattogram.</t>
  </si>
  <si>
    <t>Hasnat Fahim</t>
  </si>
  <si>
    <t>03.10.2002</t>
  </si>
  <si>
    <t>Md.Elias</t>
  </si>
  <si>
    <t>Fatema Begum</t>
  </si>
  <si>
    <t>1046446744</t>
  </si>
  <si>
    <t>01871892929</t>
  </si>
  <si>
    <t>House No-12,Block no,-A.Halishohor.Chattogram.</t>
  </si>
  <si>
    <t>Sathghoria,Shiberhat,Sandwip.Chattogram.</t>
  </si>
  <si>
    <t>Sandwip</t>
  </si>
  <si>
    <t>01842121672</t>
  </si>
  <si>
    <t>Md.Kamrul Hasan</t>
  </si>
  <si>
    <t>27.02.2006</t>
  </si>
  <si>
    <t>Md.Samsul  Alam</t>
  </si>
  <si>
    <t>Kateza Begum</t>
  </si>
  <si>
    <t>20061518647131789</t>
  </si>
  <si>
    <t>01854189622</t>
  </si>
  <si>
    <t>DO</t>
  </si>
  <si>
    <t>Chattogram,</t>
  </si>
  <si>
    <t>01823698692</t>
  </si>
  <si>
    <t>Mohammad Rana Hosen</t>
  </si>
  <si>
    <t>02.03.2006</t>
  </si>
  <si>
    <t>Abul Kashem</t>
  </si>
  <si>
    <t>Rahima Akter</t>
  </si>
  <si>
    <t>20061516185016449</t>
  </si>
  <si>
    <t>01821351924</t>
  </si>
  <si>
    <t>Shikolbaha.Karnafuly,Chattogram.</t>
  </si>
  <si>
    <t>Nabarshi  Dewan</t>
  </si>
  <si>
    <t>17.06.1996</t>
  </si>
  <si>
    <t>Gourishakhar Dewan</t>
  </si>
  <si>
    <t>Kaberi Chakma</t>
  </si>
  <si>
    <t>6903940077</t>
  </si>
  <si>
    <t>01878499819</t>
  </si>
  <si>
    <t>Boradon.Dighinala.Khagrachori.Chattogram.</t>
  </si>
  <si>
    <t>Sahenshah Building.Freeport.Bandar.Chattogram.</t>
  </si>
  <si>
    <t>Mohammad Jobaed Hossain Maruf</t>
  </si>
  <si>
    <t>29.04.2004</t>
  </si>
  <si>
    <t>Mohammad Masud Rana</t>
  </si>
  <si>
    <t>Khadija Begum</t>
  </si>
  <si>
    <t>1517456826</t>
  </si>
  <si>
    <t>01818201423</t>
  </si>
  <si>
    <t>BM Gate.Fakori,Bhatiary,Salim Pur CDA R/A.Jafrabad.Sitakunda,Chattogram.</t>
  </si>
  <si>
    <t>মোহাম্মদ বাদশা</t>
  </si>
  <si>
    <t>জাহিদুল ইসলাম</t>
  </si>
  <si>
    <t>সুপন সাহা</t>
  </si>
  <si>
    <t>জাহিদুল ইসলাম ইমন</t>
  </si>
  <si>
    <t>আরমান হোসেন</t>
  </si>
  <si>
    <t>রবিউল ছানি</t>
  </si>
  <si>
    <t>আকিল রায়হান</t>
  </si>
  <si>
    <t>সাদমান শাহরিয়ার মাহিন</t>
  </si>
  <si>
    <t>রিফাত উদ্দীন</t>
  </si>
  <si>
    <t>বিজয় মল্লিক</t>
  </si>
  <si>
    <t>মোহাম্মদ রানা হোসেন</t>
  </si>
  <si>
    <t>নেয়ামত আলী</t>
  </si>
  <si>
    <t>মোঃ শাহেদুর রহমান তালুকদার</t>
  </si>
  <si>
    <t>রাহাত হোসেন শাহিন</t>
  </si>
  <si>
    <t>নবর্ষি দেওয়ান</t>
  </si>
  <si>
    <t>মোঃ বেল্লাল খান</t>
  </si>
  <si>
    <t>অর্ক নাথ অংকন</t>
  </si>
  <si>
    <t>মোঃ আবরার ওয়াসিফ</t>
  </si>
  <si>
    <t>মোহাম্মদ আব্দুল আল ফাহাদ</t>
  </si>
  <si>
    <t>হাসনাত ফাহিম</t>
  </si>
  <si>
    <t>মোঃ কামরুল হাসান</t>
  </si>
  <si>
    <t>আবরারুল হক চৌধুরী</t>
  </si>
  <si>
    <t>ইসরাত হোসাইন সাকিব</t>
  </si>
  <si>
    <t>মোহাম্মদ জোবায়েদ হোসেন মারুফ</t>
  </si>
  <si>
    <t>মোঃ হাসান</t>
  </si>
  <si>
    <t>মোঃ রফিক</t>
  </si>
  <si>
    <t>সুমন সাহা</t>
  </si>
  <si>
    <t>জহিরুল ইসলাম</t>
  </si>
  <si>
    <t>মোঃবাহাদুর</t>
  </si>
  <si>
    <t>মোঃআবু তাহের</t>
  </si>
  <si>
    <t>মোঃমুসলিম উদ্দিন</t>
  </si>
  <si>
    <t>শামসু উদ্দীন</t>
  </si>
  <si>
    <t>লিটন মল্লিক</t>
  </si>
  <si>
    <t>আবুল কাশেম</t>
  </si>
  <si>
    <t>মোঃ আলমগীর</t>
  </si>
  <si>
    <t>শফিউল আলম তালুকদার</t>
  </si>
  <si>
    <t>শামসুল আলম</t>
  </si>
  <si>
    <t>গৌরী শেখর দেওয়ান</t>
  </si>
  <si>
    <t>আব্দূল লতিফ খান</t>
  </si>
  <si>
    <t>গৌরাঙ্গ নাথ</t>
  </si>
  <si>
    <t>মোঃ আলা উদ্দীন</t>
  </si>
  <si>
    <t>মোহাম্মদ আব্দুল আলিম</t>
  </si>
  <si>
    <t>মোঃইলিয়াছ</t>
  </si>
  <si>
    <t>মোঃ শামসুল আলম</t>
  </si>
  <si>
    <t>আমিনুল হক চৌধুরী</t>
  </si>
  <si>
    <t>মোঃ লোকমান</t>
  </si>
  <si>
    <t>মোঃ মাসুদ রানা</t>
  </si>
  <si>
    <t>খুরশেদা বেগম</t>
  </si>
  <si>
    <t>সাজিয়া বেগম</t>
  </si>
  <si>
    <t>শিল্পী সাহা</t>
  </si>
  <si>
    <t>হোসনে আরা বেগম</t>
  </si>
  <si>
    <t>রিনা আক্তার</t>
  </si>
  <si>
    <t>আকলিমা বেগম</t>
  </si>
  <si>
    <t>শামিমা ফেরদৌস</t>
  </si>
  <si>
    <t>পারভিন আক্তার</t>
  </si>
  <si>
    <t>শিখা মল্লিক</t>
  </si>
  <si>
    <t>রহিমা বেগম</t>
  </si>
  <si>
    <t>জান্নাতুল নাইমা</t>
  </si>
  <si>
    <t>শেলিনা আকতার</t>
  </si>
  <si>
    <t>বিবি আয়শা</t>
  </si>
  <si>
    <t>কাবেরী চাকমা</t>
  </si>
  <si>
    <t>বিলকিস বেগম</t>
  </si>
  <si>
    <t>বাপ্পি দেবী</t>
  </si>
  <si>
    <t>লুৎফুন নাহার</t>
  </si>
  <si>
    <t>রিজিয়া বেগম</t>
  </si>
  <si>
    <t>ফাতেমা বেগম</t>
  </si>
  <si>
    <t>খতিজা বেগম</t>
  </si>
  <si>
    <t>রেনুআরা আখতার</t>
  </si>
  <si>
    <t>জান্নাতুল ফেরদৌস</t>
  </si>
  <si>
    <t>মোসাঃ খাদিজা বেগম</t>
  </si>
  <si>
    <t>সিলিমপুর.সিডিএ আবাসিক এলাকা,চট্টগ্রাম</t>
  </si>
  <si>
    <t>কোচুয়াই.পোটিয়া.চট্টগ্রাম</t>
  </si>
  <si>
    <t>চক ফরিদ, চারলক্ষ্ম, কর্ণফুলী, চট্টগ্রাম,</t>
  </si>
  <si>
    <t>চট্টগ্রাম</t>
  </si>
  <si>
    <t>Saha Bari, Moddle Mahmudabad,barobkunda.Sitakunda.Chattogram.</t>
  </si>
  <si>
    <t>সাহা বাড়ী, মধ্য মাহমুদাবাদ, বারোবকুন্ড.সীতাকুন্ড.চট্টগ্রাম.</t>
  </si>
  <si>
    <t>ইসমাইল সরকারের বাড়ি,কোদম রসুল.কোদমতলী.চট্টগ্রাম,</t>
  </si>
  <si>
    <t>কাজীপাড়া,কুমিরা,সীতাকুন্ড,চট্টগ্রাম।</t>
  </si>
  <si>
    <t>2106 Talukder Vila,Al falah Goli.Khulshi,Chattogram.</t>
  </si>
  <si>
    <t>East Chandraghona,Khandaker Para,Rangunia.Chattogram.</t>
  </si>
  <si>
    <t>পূর্ব চন্দ্রঘোনা, খন্দকার পাড়া, রাঙ্গুনিয়া.চট্টগ্রাম।</t>
  </si>
  <si>
    <t>2106 তালুকদার ভিলা, আল ফালাহ গলি. খুলশী, চট্টগ্রাম।</t>
  </si>
  <si>
    <t>লতিফপুর, জাফরাবাদ, সীতাকুণ্ড, চট্টগ্রাম।</t>
  </si>
  <si>
    <t>মাদামবিবির হাট, জাহানাবাদ, ভাটিয়ারী, সীতাকুণ্ড, চট্টগ্রাম।</t>
  </si>
  <si>
    <t>লতিফ পুর,পাক্কা রাস্তার মাথা,দক্ষিণ সোলিম পুর.জাফরাবাদ,সীতাকুন্ড,</t>
  </si>
  <si>
    <t>বালুছরা, জালালাবাদ, খুলসি, চট্টগ্রাম</t>
  </si>
  <si>
    <t>পশ্চিম ভূজপুর, ফটিকছড়ি, চট্টগ্রাম,</t>
  </si>
  <si>
    <t>শিকলবাহা.কর্ণফুলী,চট্টগ্রাম।</t>
  </si>
  <si>
    <t>ইস্পানি গেট নং ০১. আকবর শাহ, চট্টগ্রাম,</t>
  </si>
  <si>
    <t>খুলশী কলোনি, পিটিআই.চট্টগ্রাম।</t>
  </si>
  <si>
    <t>বাড়ি নং-61.রোড নং-03.কুঞ্জ ছায়া,বাইজিদ,চট্টগ্রাম।</t>
  </si>
  <si>
    <t>Shilkup.Joldi-4390,Banchkhali,Chattogram.</t>
  </si>
  <si>
    <t>শিলকুপ.জোলডি-৪৩৯০,বাঁশখালি.চট্টগ্রাম।</t>
  </si>
  <si>
    <t>চরলক্ষ্যা, কর্ণফুলী, চট্টগ্রাম।</t>
  </si>
  <si>
    <t>শাহেনশাহ বিল্ডিং, ফ্রিপোর্ট, বন্দর, চট্টগ্রাম।</t>
  </si>
  <si>
    <t>বোরাদন,দীঘিনালা,খাগড়াছড়ি,চট্টগ্রাম।</t>
  </si>
  <si>
    <t>BethChori,30 no.Big Merung.Dighinala-4420.Khagrachori.</t>
  </si>
  <si>
    <t>Byzid Chatoogram,</t>
  </si>
  <si>
    <t>বেতছড়ি,30 নং.বড় মেরুং.দীঘিনালা-4420.খাগড়াছড়ি।</t>
  </si>
  <si>
    <t>বাইজিদ,চট্টগ্রাম।</t>
  </si>
  <si>
    <t>খাগড়াছড়ি</t>
  </si>
  <si>
    <t>নোয়াখালী</t>
  </si>
  <si>
    <t>টাকোটা, আনোয়ারা, চট্টগ্রাম</t>
  </si>
  <si>
    <t>হালিশহর। চট্টগ্রাম,</t>
  </si>
  <si>
    <t>হ্যাঁ</t>
  </si>
  <si>
    <t>Low Vission</t>
  </si>
  <si>
    <t>Green View,Panchlaish,Chattogram.</t>
  </si>
  <si>
    <t>Oli Ahammed Mier Bari,HorihorPur,Choitenner Hat,Mirshorai,Chattogram.</t>
  </si>
  <si>
    <t>Wireless Murgir Farm.PTI,Khulshi,Chattogram.</t>
  </si>
  <si>
    <t>আবুল খায়েরের বাড়ি সারেং.রামপুর.কোম্পানী গঞ্জ,নোয়াখালী।</t>
  </si>
  <si>
    <t>গ্রীন ভিউ, পাঁচলাইশ, চট্টগ্রাম।</t>
  </si>
  <si>
    <t>অলি আহমদ মিয়ার বাড়ি, হোরিহোরপুর, চৈতেন্যের হাট, মিরশ্বরাই, চট্টগ্রাম।</t>
  </si>
  <si>
    <t>সাতঘোরিয়া, শিবেরহাট, সন্দ্বীপ, চট্টগ্রাম।</t>
  </si>
  <si>
    <t>বাড়ি নং-১২, ব্লক নং, -এ. হালিশহর, চট্টগ্রাম।</t>
  </si>
  <si>
    <t>সন্দীপ</t>
  </si>
  <si>
    <t>দক্ষিণ আখির পুর.মুছজিদ্দা,কুমিরা,সীতাকুন্ড,চট্টগ্রাম।</t>
  </si>
  <si>
    <t>South Akhir Pur.Mochjidda,kumira,Sitakunda,Chattogram.</t>
  </si>
  <si>
    <t>নুর আলী মিয়ার হাট, ফরহাদাবাদ, হাটহাজারী, চট্টগ্রাম।</t>
  </si>
  <si>
    <t>ওভারব্রিজ ফকির হাট, দক্ষিণ সোলিম পুর, জাফরাবাদ, সীতাকুণ্ড, চট্টগ্রাম।</t>
  </si>
  <si>
    <t>বিএম গেট।ফকোরী,ভাটিয়ারী,সলিম পুর সিডিএ আর/এ.জাফরাবাদ।সীতাকুন্ড,চট্টগ্রাম।</t>
  </si>
  <si>
    <t>এস,এস,সি</t>
  </si>
  <si>
    <t>জে,এস,সি</t>
  </si>
  <si>
    <t>এইচ,এস,সি</t>
  </si>
  <si>
    <t>ওয়্যারলেস মুরগির ফার্ম,পিটিআই,খুলশী,চট্টগ্রাম।</t>
  </si>
  <si>
    <t>O+</t>
  </si>
  <si>
    <t>না</t>
  </si>
  <si>
    <t>01835955715</t>
  </si>
  <si>
    <t>018404444644</t>
  </si>
  <si>
    <t>mohammadBadsha1093@gmail.com</t>
  </si>
  <si>
    <t>jahidul323651@gmail.com</t>
  </si>
  <si>
    <t>suponsaha175@gmail.com</t>
  </si>
  <si>
    <t>01814873757</t>
  </si>
  <si>
    <t>01791364735</t>
  </si>
  <si>
    <t>jahidul islamemom@gmail.com</t>
  </si>
  <si>
    <t>armanevan5547@gmail.com</t>
  </si>
  <si>
    <t>01819967848</t>
  </si>
  <si>
    <t>01585751010</t>
  </si>
  <si>
    <t>01920542966</t>
  </si>
  <si>
    <t>01814340216</t>
  </si>
  <si>
    <t>robiulsani668@gmail.com</t>
  </si>
  <si>
    <t>akilraihan554@gmail.com</t>
  </si>
  <si>
    <t>01911885644</t>
  </si>
  <si>
    <t>01784856117</t>
  </si>
  <si>
    <t>01743518238</t>
  </si>
  <si>
    <t>01872911132</t>
  </si>
  <si>
    <t>mahsummahin@gmail.com</t>
  </si>
  <si>
    <t>01710524010</t>
  </si>
  <si>
    <t>01823919305</t>
  </si>
  <si>
    <t>biju79311@gmail.com</t>
  </si>
  <si>
    <t>01843808479</t>
  </si>
  <si>
    <t>01824155115</t>
  </si>
  <si>
    <t>01996423740</t>
  </si>
  <si>
    <t>01534536233</t>
  </si>
  <si>
    <t>tbpfsamir@gmail.com</t>
  </si>
  <si>
    <t>shahedur7@gmailcom</t>
  </si>
  <si>
    <t>01874101267</t>
  </si>
  <si>
    <t>01834616213</t>
  </si>
  <si>
    <t>rahathosen234234@gmail.com</t>
  </si>
  <si>
    <t>nabarshiofficial@gmail.com</t>
  </si>
  <si>
    <t>01828869880</t>
  </si>
  <si>
    <t>abrarwasif899@gmail.com</t>
  </si>
  <si>
    <t>mdfahad929292@gmail.com</t>
  </si>
  <si>
    <t>01814213061</t>
  </si>
  <si>
    <t>hasnatfahim29@gmail.com</t>
  </si>
  <si>
    <t>mm6290754@gmail.com</t>
  </si>
  <si>
    <t>aditchy58@gmail.com</t>
  </si>
  <si>
    <t>01840887009</t>
  </si>
  <si>
    <t>01823714105</t>
  </si>
  <si>
    <t>01857985828</t>
  </si>
  <si>
    <t>01822237223</t>
  </si>
  <si>
    <t>sakibtanvir10@gmail.com</t>
  </si>
  <si>
    <t>anurakib5@gmail.com</t>
  </si>
  <si>
    <t>01816611378</t>
  </si>
  <si>
    <t>01828555285</t>
  </si>
  <si>
    <t>msttishislam961@gmail.com</t>
  </si>
  <si>
    <t>Rakibul Hasan Anu</t>
  </si>
  <si>
    <t>রাকিবুল হাসান অনু</t>
  </si>
  <si>
    <t>11.07.2003</t>
  </si>
  <si>
    <t>Munsur Alam</t>
  </si>
  <si>
    <t>মুনসুর আলম</t>
  </si>
  <si>
    <t xml:space="preserve">Umma Hafsa </t>
  </si>
  <si>
    <t>উম্মে হাফসা</t>
  </si>
  <si>
    <t>5574113584</t>
  </si>
  <si>
    <t>01321717573</t>
  </si>
  <si>
    <t>House of Sobhan,Pathantuli,Agrabad,Chattogram.</t>
  </si>
  <si>
    <t>Road no.32.Khan Bari,Moisadi,Chandpur.</t>
  </si>
  <si>
    <t>রোড নং-৩২ নং,খান বাড়ি,মৈশাদ,চাঁদপুর।</t>
  </si>
  <si>
    <t>সোবহানের বাড়ী.আগ্রাবাদ,চট্টগ্রাম।</t>
  </si>
  <si>
    <t>Md.Al Amin Ridoy</t>
  </si>
  <si>
    <t>01.01.2007</t>
  </si>
  <si>
    <t>Md.Nurul Alam</t>
  </si>
  <si>
    <t>Razia Begum</t>
  </si>
  <si>
    <t>মোঃ আল আমিন হৃদয়</t>
  </si>
  <si>
    <t>মোঃ নুরুল আলম</t>
  </si>
  <si>
    <t>রেজিয়া বেগম</t>
  </si>
  <si>
    <t>1530015658</t>
  </si>
  <si>
    <t>01606680498</t>
  </si>
  <si>
    <t>Kandir par,West gaon.Laksam.cumilla.</t>
  </si>
  <si>
    <t>Koiballadom.Kornelhat.Firojshah,Akbarshah,Chattogram.</t>
  </si>
  <si>
    <t>রামের কাঠি,বরিশাল,</t>
  </si>
  <si>
    <t>২নং গেট,নাসিরাবাদ,চট্টগ্রাম</t>
  </si>
  <si>
    <t>কান্দির পাড়.পশ্চিমগাঁও,লাকসাম,কুমিল্লা.</t>
  </si>
  <si>
    <t>কৈবাল্ল্যাদম,কর্নেলহাট,ফিরোজশাহ,আকবর শাহ.চট্টগ্রাম।</t>
  </si>
  <si>
    <t>Cumilla,</t>
  </si>
  <si>
    <t>অভিজিত হালদার</t>
  </si>
  <si>
    <t>অনিল চন্দ্র হালদার</t>
  </si>
  <si>
    <t>রামা রানী হালদার</t>
  </si>
  <si>
    <t>20077512171035670</t>
  </si>
  <si>
    <t>Md.Abrar wasif</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</si>
</sst>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409]h:mm\ AM/PM;@"/>
    <numFmt numFmtId="165" formatCode="0_);\(0\)"/>
    <numFmt numFmtId="166" formatCode="dd/mm/yyyy"/>
    <numFmt numFmtId="167" formatCode="dd/mm/yyyy;@"/>
    <numFmt numFmtId="168" formatCode="General\ &quot;Rb&quot;"/>
    <numFmt numFmtId="169" formatCode="[$-5000445]0"/>
  </numFmts>
  <fonts count="53" x14ac:knownFonts="1">
    <font>
      <sz val="11"/>
      <color theme="1"/>
      <name val="Calibri"/>
      <family val="2"/>
      <scheme val="minor"/>
    </font>
    <font>
      <sz val="12"/>
      <color theme="1"/>
      <name val="Times New Roman"/>
      <family val="1"/>
    </font>
    <font>
      <sz val="12"/>
      <color theme="1"/>
      <name val="SutonnyMJ"/>
    </font>
    <font>
      <u/>
      <sz val="11"/>
      <color theme="10"/>
      <name val="Calibri"/>
      <family val="2"/>
      <scheme val="minor"/>
    </font>
    <font>
      <b/>
      <sz val="12"/>
      <color theme="1"/>
      <name val="Times New Roman"/>
      <family val="1"/>
    </font>
    <font>
      <b/>
      <sz val="12"/>
      <color theme="1"/>
      <name val="SutonnyMJ"/>
    </font>
    <font>
      <b/>
      <sz val="14"/>
      <color theme="1"/>
      <name val="Times New Roman"/>
      <family val="1"/>
    </font>
    <font>
      <b/>
      <sz val="14"/>
      <color theme="1"/>
      <name val="SutonnyMJ"/>
    </font>
    <font>
      <sz val="14"/>
      <color theme="1"/>
      <name val="SutonnyMJ"/>
    </font>
    <font>
      <sz val="16"/>
      <color theme="1"/>
      <name val="Times New Roman"/>
      <family val="1"/>
    </font>
    <font>
      <b/>
      <sz val="16"/>
      <color theme="1"/>
      <name val="SutonnyMJ"/>
    </font>
    <font>
      <b/>
      <sz val="18"/>
      <color theme="1"/>
      <name val="SutonnyMJ"/>
    </font>
    <font>
      <b/>
      <sz val="11"/>
      <color theme="1"/>
      <name val="Times New Roman"/>
      <family val="1"/>
    </font>
    <font>
      <sz val="20"/>
      <color theme="1"/>
      <name val="SutonnyMJ"/>
    </font>
    <font>
      <b/>
      <sz val="20"/>
      <color theme="1"/>
      <name val="SutonnyMJ"/>
    </font>
    <font>
      <b/>
      <sz val="12"/>
      <color rgb="FFFF0000"/>
      <name val="SutonnyMJ"/>
    </font>
    <font>
      <sz val="14"/>
      <color theme="1"/>
      <name val="Times New Roman"/>
      <family val="1"/>
    </font>
    <font>
      <sz val="12"/>
      <name val="Times New Roman"/>
      <family val="1"/>
    </font>
    <font>
      <sz val="11"/>
      <color theme="1"/>
      <name val="SutonnyMJ"/>
    </font>
    <font>
      <b/>
      <u/>
      <sz val="12"/>
      <color theme="1"/>
      <name val="Times New Roman"/>
      <family val="1"/>
    </font>
    <font>
      <sz val="11"/>
      <color theme="1"/>
      <name val="Times New Roman"/>
      <family val="1"/>
    </font>
    <font>
      <sz val="10"/>
      <color theme="1"/>
      <name val="Times New Roman"/>
      <family val="1"/>
    </font>
    <font>
      <b/>
      <sz val="10"/>
      <color theme="1"/>
      <name val="Times New Roman"/>
      <family val="1"/>
    </font>
    <font>
      <b/>
      <sz val="10"/>
      <color theme="1"/>
      <name val="SutonnyMJ"/>
    </font>
    <font>
      <b/>
      <sz val="9"/>
      <color theme="1"/>
      <name val="SutonnyMJ"/>
    </font>
    <font>
      <u/>
      <sz val="11"/>
      <color theme="1"/>
      <name val="Calibri"/>
      <family val="2"/>
      <scheme val="minor"/>
    </font>
    <font>
      <u/>
      <sz val="11"/>
      <color theme="1"/>
      <name val="Times New Roman"/>
      <family val="1"/>
    </font>
    <font>
      <b/>
      <sz val="11"/>
      <color rgb="FFC00000"/>
      <name val="Times New Roman"/>
      <family val="1"/>
    </font>
    <font>
      <sz val="12"/>
      <name val="SutonnyMJ"/>
    </font>
    <font>
      <b/>
      <sz val="11"/>
      <color theme="1"/>
      <name val="SutonnyMJ"/>
    </font>
    <font>
      <b/>
      <sz val="16"/>
      <color theme="1"/>
      <name val="Times New Roman"/>
      <family val="1"/>
    </font>
    <font>
      <b/>
      <sz val="8"/>
      <color theme="0"/>
      <name val="SutonnyMJ"/>
    </font>
    <font>
      <b/>
      <sz val="18"/>
      <color theme="0"/>
      <name val="Times New Roman"/>
      <family val="1"/>
    </font>
    <font>
      <b/>
      <sz val="14"/>
      <color theme="0"/>
      <name val="SutonnyMJ"/>
    </font>
    <font>
      <b/>
      <sz val="14"/>
      <color theme="0"/>
      <name val="Times New Roman"/>
      <family val="1"/>
    </font>
    <font>
      <b/>
      <sz val="12"/>
      <color theme="0"/>
      <name val="Times New Roman"/>
      <family val="1"/>
    </font>
    <font>
      <b/>
      <sz val="12"/>
      <color theme="0"/>
      <name val="SutonnyMJ"/>
    </font>
    <font>
      <sz val="12"/>
      <color rgb="FF000000"/>
      <name val="Times New Roman"/>
      <family val="1"/>
    </font>
    <font>
      <b/>
      <sz val="14"/>
      <color rgb="FFFFFF99"/>
      <name val="Times New Roman"/>
      <family val="1"/>
    </font>
    <font>
      <sz val="12"/>
      <name val="Nikosh"/>
    </font>
    <font>
      <sz val="12"/>
      <color rgb="FF000000"/>
      <name val="Nikosh"/>
    </font>
    <font>
      <sz val="12"/>
      <color theme="1"/>
      <name val="Nikosh"/>
    </font>
    <font>
      <b/>
      <sz val="12"/>
      <color theme="1"/>
      <name val="Nikosh"/>
    </font>
    <font>
      <sz val="11"/>
      <color theme="1"/>
      <name val="Nikosh"/>
    </font>
    <font>
      <b/>
      <sz val="12"/>
      <name val="Times New Roman"/>
      <family val="1"/>
    </font>
    <font>
      <sz val="11"/>
      <name val="Times New Roman"/>
      <family val="1"/>
    </font>
    <font>
      <u/>
      <sz val="11"/>
      <name val="Times New Roman"/>
      <family val="1"/>
    </font>
    <font>
      <sz val="11"/>
      <name val="SutonnyMJ"/>
    </font>
    <font>
      <sz val="14"/>
      <name val="Times New Roman"/>
      <family val="1"/>
    </font>
    <font>
      <sz val="14"/>
      <color theme="1"/>
      <name val="Nikosh"/>
    </font>
    <font>
      <sz val="14"/>
      <name val="Nikosh"/>
    </font>
    <font>
      <sz val="11"/>
      <color rgb="FF212529"/>
      <name val="Arial"/>
      <family val="2"/>
    </font>
    <font>
      <sz val="12"/>
      <color rgb="FF000000"/>
      <name val="Arial"/>
      <family val="2"/>
    </font>
  </fonts>
  <fills count="31">
    <fill>
      <patternFill patternType="none"/>
    </fill>
    <fill>
      <patternFill patternType="gray125"/>
    </fill>
    <fill>
      <patternFill patternType="solid">
        <fgColor theme="0" tint="-4.9989318521683403E-2"/>
        <bgColor indexed="64"/>
      </patternFill>
    </fill>
    <fill>
      <patternFill patternType="solid">
        <fgColor rgb="FFE1FFE5"/>
        <bgColor indexed="64"/>
      </patternFill>
    </fill>
    <fill>
      <patternFill patternType="solid">
        <fgColor theme="9" tint="0.39997558519241921"/>
        <bgColor indexed="64"/>
      </patternFill>
    </fill>
    <fill>
      <patternFill patternType="solid">
        <fgColor rgb="FFA6FCF4"/>
        <bgColor indexed="64"/>
      </patternFill>
    </fill>
    <fill>
      <patternFill patternType="solid">
        <fgColor rgb="FFFFFFC5"/>
        <bgColor indexed="64"/>
      </patternFill>
    </fill>
    <fill>
      <patternFill patternType="solid">
        <fgColor rgb="FF99FF33"/>
        <bgColor indexed="64"/>
      </patternFill>
    </fill>
    <fill>
      <patternFill patternType="solid">
        <fgColor rgb="FF00FFFF"/>
        <bgColor indexed="64"/>
      </patternFill>
    </fill>
    <fill>
      <patternFill patternType="solid">
        <fgColor theme="0"/>
        <bgColor indexed="64"/>
      </patternFill>
    </fill>
    <fill>
      <patternFill patternType="solid">
        <fgColor rgb="FFFFFF00"/>
        <bgColor indexed="64"/>
      </patternFill>
    </fill>
    <fill>
      <patternFill patternType="solid">
        <fgColor rgb="FF00FF00"/>
        <bgColor indexed="64"/>
      </patternFill>
    </fill>
    <fill>
      <patternFill patternType="solid">
        <fgColor rgb="FFFFC000"/>
        <bgColor indexed="64"/>
      </patternFill>
    </fill>
    <fill>
      <patternFill patternType="solid">
        <fgColor rgb="FFFF00FF"/>
        <bgColor indexed="64"/>
      </patternFill>
    </fill>
    <fill>
      <patternFill patternType="solid">
        <fgColor rgb="FF002060"/>
        <bgColor indexed="64"/>
      </patternFill>
    </fill>
    <fill>
      <patternFill patternType="solid">
        <fgColor rgb="FFFF0000"/>
        <bgColor indexed="64"/>
      </patternFill>
    </fill>
    <fill>
      <patternFill patternType="solid">
        <fgColor rgb="FF6699FF"/>
        <bgColor indexed="64"/>
      </patternFill>
    </fill>
    <fill>
      <patternFill patternType="solid">
        <fgColor rgb="FFFFFFCC"/>
        <bgColor indexed="64"/>
      </patternFill>
    </fill>
    <fill>
      <patternFill patternType="solid">
        <fgColor rgb="FFFF7C80"/>
        <bgColor indexed="64"/>
      </patternFill>
    </fill>
    <fill>
      <patternFill patternType="solid">
        <fgColor theme="5" tint="-0.249977111117893"/>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rgb="FFEFFFFF"/>
        <bgColor indexed="64"/>
      </patternFill>
    </fill>
    <fill>
      <patternFill patternType="solid">
        <fgColor rgb="FF006600"/>
        <bgColor indexed="64"/>
      </patternFill>
    </fill>
    <fill>
      <patternFill patternType="solid">
        <fgColor rgb="FFFFFFFF"/>
        <bgColor indexed="64"/>
      </patternFill>
    </fill>
    <fill>
      <patternFill patternType="solid">
        <fgColor rgb="FF00B050"/>
        <bgColor indexed="64"/>
      </patternFill>
    </fill>
    <fill>
      <patternFill patternType="solid">
        <fgColor theme="5"/>
        <bgColor indexed="64"/>
      </patternFill>
    </fill>
    <fill>
      <patternFill patternType="solid">
        <fgColor theme="7"/>
        <bgColor indexed="64"/>
      </patternFill>
    </fill>
    <fill>
      <patternFill patternType="solid">
        <fgColor rgb="FFC0504D"/>
        <bgColor rgb="FF000000"/>
      </patternFill>
    </fill>
    <fill>
      <patternFill patternType="solid">
        <fgColor rgb="FF8064A2"/>
        <bgColor rgb="FF000000"/>
      </patternFill>
    </fill>
  </fills>
  <borders count="78">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double">
        <color indexed="64"/>
      </left>
      <right style="double">
        <color indexed="64"/>
      </right>
      <top style="double">
        <color indexed="64"/>
      </top>
      <bottom style="double">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double">
        <color indexed="64"/>
      </right>
      <top style="medium">
        <color indexed="64"/>
      </top>
      <bottom style="double">
        <color indexed="64"/>
      </bottom>
      <diagonal/>
    </border>
    <border>
      <left style="double">
        <color indexed="64"/>
      </left>
      <right style="double">
        <color indexed="64"/>
      </right>
      <top style="medium">
        <color indexed="64"/>
      </top>
      <bottom style="double">
        <color indexed="64"/>
      </bottom>
      <diagonal/>
    </border>
    <border>
      <left style="double">
        <color indexed="64"/>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double">
        <color indexed="64"/>
      </right>
      <top style="double">
        <color indexed="64"/>
      </top>
      <bottom style="medium">
        <color indexed="64"/>
      </bottom>
      <diagonal/>
    </border>
    <border>
      <left style="double">
        <color indexed="64"/>
      </left>
      <right style="double">
        <color indexed="64"/>
      </right>
      <top style="double">
        <color indexed="64"/>
      </top>
      <bottom style="medium">
        <color indexed="64"/>
      </bottom>
      <diagonal/>
    </border>
    <border>
      <left style="double">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rgb="FF002060"/>
      </left>
      <right style="medium">
        <color rgb="FF002060"/>
      </right>
      <top style="medium">
        <color rgb="FF002060"/>
      </top>
      <bottom style="medium">
        <color rgb="FF002060"/>
      </bottom>
      <diagonal/>
    </border>
    <border>
      <left style="medium">
        <color theme="0"/>
      </left>
      <right/>
      <top/>
      <bottom/>
      <diagonal/>
    </border>
    <border>
      <left/>
      <right/>
      <top style="medium">
        <color theme="0"/>
      </top>
      <bottom/>
      <diagonal/>
    </border>
    <border>
      <left/>
      <right style="medium">
        <color theme="0"/>
      </right>
      <top style="medium">
        <color theme="0"/>
      </top>
      <bottom/>
      <diagonal/>
    </border>
    <border>
      <left style="medium">
        <color theme="0"/>
      </left>
      <right style="medium">
        <color theme="0"/>
      </right>
      <top style="medium">
        <color theme="0"/>
      </top>
      <bottom style="medium">
        <color theme="0"/>
      </bottom>
      <diagonal/>
    </border>
    <border>
      <left style="thick">
        <color indexed="64"/>
      </left>
      <right style="thick">
        <color indexed="64"/>
      </right>
      <top style="thick">
        <color indexed="64"/>
      </top>
      <bottom style="thick">
        <color indexed="64"/>
      </bottom>
      <diagonal/>
    </border>
    <border>
      <left style="thin">
        <color indexed="64"/>
      </left>
      <right style="thin">
        <color indexed="64"/>
      </right>
      <top/>
      <bottom/>
      <diagonal/>
    </border>
    <border>
      <left/>
      <right/>
      <top/>
      <bottom style="medium">
        <color theme="0"/>
      </bottom>
      <diagonal/>
    </border>
    <border>
      <left style="medium">
        <color theme="0"/>
      </left>
      <right style="medium">
        <color theme="0"/>
      </right>
      <top/>
      <bottom style="medium">
        <color theme="0"/>
      </bottom>
      <diagonal/>
    </border>
    <border>
      <left style="medium">
        <color theme="0"/>
      </left>
      <right/>
      <top style="medium">
        <color theme="0"/>
      </top>
      <bottom/>
      <diagonal/>
    </border>
    <border>
      <left/>
      <right style="medium">
        <color theme="0"/>
      </right>
      <top/>
      <bottom/>
      <diagonal/>
    </border>
    <border>
      <left style="medium">
        <color theme="0"/>
      </left>
      <right/>
      <top/>
      <bottom style="medium">
        <color theme="0"/>
      </bottom>
      <diagonal/>
    </border>
    <border>
      <left/>
      <right style="medium">
        <color theme="0"/>
      </right>
      <top/>
      <bottom style="medium">
        <color theme="0"/>
      </bottom>
      <diagonal/>
    </border>
    <border>
      <left style="medium">
        <color theme="0"/>
      </left>
      <right/>
      <top style="medium">
        <color theme="0"/>
      </top>
      <bottom style="medium">
        <color theme="0"/>
      </bottom>
      <diagonal/>
    </border>
    <border>
      <left/>
      <right style="medium">
        <color theme="0"/>
      </right>
      <top style="medium">
        <color theme="0"/>
      </top>
      <bottom style="medium">
        <color theme="0"/>
      </bottom>
      <diagonal/>
    </border>
    <border>
      <left style="medium">
        <color rgb="FF002060"/>
      </left>
      <right/>
      <top style="medium">
        <color rgb="FF002060"/>
      </top>
      <bottom style="medium">
        <color rgb="FF002060"/>
      </bottom>
      <diagonal/>
    </border>
    <border>
      <left/>
      <right style="medium">
        <color rgb="FF002060"/>
      </right>
      <top style="medium">
        <color rgb="FF002060"/>
      </top>
      <bottom style="medium">
        <color rgb="FF002060"/>
      </bottom>
      <diagonal/>
    </border>
    <border>
      <left style="medium">
        <color rgb="FF002060"/>
      </left>
      <right style="medium">
        <color rgb="FF002060"/>
      </right>
      <top style="medium">
        <color rgb="FF002060"/>
      </top>
      <bottom/>
      <diagonal/>
    </border>
    <border>
      <left style="medium">
        <color rgb="FF002060"/>
      </left>
      <right style="medium">
        <color rgb="FF002060"/>
      </right>
      <top/>
      <bottom style="medium">
        <color rgb="FF002060"/>
      </bottom>
      <diagonal/>
    </border>
    <border>
      <left/>
      <right/>
      <top style="medium">
        <color indexed="64"/>
      </top>
      <bottom/>
      <diagonal/>
    </border>
    <border>
      <left style="medium">
        <color rgb="FFEDEDED"/>
      </left>
      <right style="medium">
        <color rgb="FFDEE2E6"/>
      </right>
      <top style="medium">
        <color rgb="FFEDEDED"/>
      </top>
      <bottom style="medium">
        <color rgb="FFEDEDED"/>
      </bottom>
      <diagonal/>
    </border>
    <border>
      <left style="medium">
        <color rgb="FFDEE2E6"/>
      </left>
      <right style="medium">
        <color rgb="FFEDEDED"/>
      </right>
      <top style="medium">
        <color rgb="FFEDEDED"/>
      </top>
      <bottom style="medium">
        <color rgb="FFEDEDED"/>
      </bottom>
      <diagonal/>
    </border>
  </borders>
  <cellStyleXfs count="2">
    <xf numFmtId="0" fontId="0" fillId="0" borderId="0"/>
    <xf numFmtId="0" fontId="3" fillId="0" borderId="0" applyNumberFormat="0" applyFill="0" applyBorder="0" applyAlignment="0" applyProtection="0"/>
  </cellStyleXfs>
  <cellXfs count="630">
    <xf numFmtId="0" fontId="0" fillId="0" borderId="0" xfId="0"/>
    <xf numFmtId="0" fontId="1" fillId="0" borderId="7" xfId="0" applyFont="1" applyBorder="1" applyAlignment="1" applyProtection="1">
      <alignment horizontal="center" vertical="center" wrapText="1"/>
    </xf>
    <xf numFmtId="0" fontId="1" fillId="0" borderId="1" xfId="0" applyNumberFormat="1" applyFont="1" applyBorder="1" applyAlignment="1" applyProtection="1">
      <alignment horizontal="center" vertical="center" wrapText="1"/>
    </xf>
    <xf numFmtId="0" fontId="2" fillId="0" borderId="1" xfId="0" applyNumberFormat="1" applyFont="1" applyBorder="1" applyAlignment="1" applyProtection="1">
      <alignment horizontal="center" vertical="center" wrapText="1"/>
    </xf>
    <xf numFmtId="0" fontId="2" fillId="0" borderId="0" xfId="0" applyFont="1" applyBorder="1" applyAlignment="1" applyProtection="1">
      <alignment horizontal="center" vertical="center" wrapText="1"/>
      <protection locked="0"/>
    </xf>
    <xf numFmtId="49" fontId="2" fillId="0" borderId="0" xfId="0" applyNumberFormat="1" applyFont="1" applyBorder="1" applyAlignment="1" applyProtection="1">
      <alignment horizontal="center" vertical="center" wrapText="1"/>
      <protection locked="0"/>
    </xf>
    <xf numFmtId="0" fontId="1" fillId="0" borderId="0" xfId="0" applyFont="1" applyBorder="1" applyAlignment="1" applyProtection="1">
      <alignment horizontal="center" vertical="center" wrapText="1"/>
      <protection locked="0"/>
    </xf>
    <xf numFmtId="0" fontId="5" fillId="0" borderId="5" xfId="0" applyFont="1" applyBorder="1" applyAlignment="1" applyProtection="1">
      <alignment horizontal="center" vertical="center" wrapText="1"/>
    </xf>
    <xf numFmtId="0" fontId="2" fillId="0" borderId="6" xfId="0" applyNumberFormat="1" applyFont="1" applyBorder="1" applyAlignment="1" applyProtection="1">
      <alignment horizontal="center" vertical="center" wrapText="1"/>
    </xf>
    <xf numFmtId="0" fontId="5" fillId="0" borderId="0" xfId="0" applyNumberFormat="1" applyFont="1" applyBorder="1" applyAlignment="1" applyProtection="1">
      <alignment horizontal="center" vertical="center" wrapText="1"/>
    </xf>
    <xf numFmtId="0" fontId="11" fillId="0" borderId="0" xfId="0" applyFont="1" applyBorder="1" applyAlignment="1" applyProtection="1">
      <alignment vertical="center" wrapText="1"/>
    </xf>
    <xf numFmtId="0" fontId="2" fillId="0" borderId="0" xfId="0" applyFont="1" applyBorder="1" applyAlignment="1" applyProtection="1">
      <alignment horizontal="center" vertical="center" wrapText="1"/>
    </xf>
    <xf numFmtId="49" fontId="13" fillId="0" borderId="0" xfId="0" applyNumberFormat="1" applyFont="1" applyBorder="1" applyAlignment="1" applyProtection="1">
      <alignment vertical="center" wrapText="1"/>
    </xf>
    <xf numFmtId="49" fontId="2" fillId="0" borderId="0" xfId="0" applyNumberFormat="1" applyFont="1" applyBorder="1" applyAlignment="1" applyProtection="1">
      <alignment vertical="center" wrapText="1"/>
    </xf>
    <xf numFmtId="0" fontId="14" fillId="0" borderId="0" xfId="0" applyFont="1" applyBorder="1" applyAlignment="1" applyProtection="1">
      <alignment vertical="center" wrapText="1"/>
    </xf>
    <xf numFmtId="49" fontId="1" fillId="0" borderId="0" xfId="0" applyNumberFormat="1" applyFont="1" applyBorder="1" applyAlignment="1" applyProtection="1">
      <alignment horizontal="center" vertical="center" wrapText="1"/>
      <protection locked="0"/>
    </xf>
    <xf numFmtId="0" fontId="4" fillId="0" borderId="2" xfId="0" applyFont="1" applyBorder="1" applyAlignment="1" applyProtection="1">
      <alignment horizontal="center" vertical="center" wrapText="1"/>
    </xf>
    <xf numFmtId="0" fontId="4" fillId="0" borderId="3" xfId="0" applyNumberFormat="1" applyFont="1" applyBorder="1" applyAlignment="1" applyProtection="1">
      <alignment horizontal="center" vertical="center" wrapText="1"/>
    </xf>
    <xf numFmtId="0" fontId="12" fillId="0" borderId="4" xfId="0" applyNumberFormat="1"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49" fontId="1" fillId="0" borderId="8" xfId="0" applyNumberFormat="1" applyFont="1" applyBorder="1" applyAlignment="1" applyProtection="1">
      <alignment horizontal="center" vertical="center" wrapText="1"/>
    </xf>
    <xf numFmtId="0" fontId="1" fillId="0" borderId="8" xfId="0" applyFont="1" applyBorder="1" applyAlignment="1" applyProtection="1">
      <alignment horizontal="center" vertical="center" wrapText="1"/>
    </xf>
    <xf numFmtId="0" fontId="1" fillId="0" borderId="9" xfId="0" applyFont="1" applyBorder="1" applyAlignment="1" applyProtection="1">
      <alignment horizontal="center" vertical="center" wrapText="1"/>
    </xf>
    <xf numFmtId="0" fontId="1" fillId="0" borderId="6" xfId="0" applyFont="1" applyBorder="1" applyAlignment="1" applyProtection="1">
      <alignment horizontal="center" vertical="center" wrapText="1"/>
    </xf>
    <xf numFmtId="0" fontId="9" fillId="0" borderId="1" xfId="0" applyNumberFormat="1" applyFont="1" applyBorder="1" applyAlignment="1" applyProtection="1">
      <alignment horizontal="center" vertical="center" wrapText="1"/>
    </xf>
    <xf numFmtId="0" fontId="1"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wrapText="1"/>
    </xf>
    <xf numFmtId="0" fontId="5" fillId="0" borderId="3" xfId="0" applyNumberFormat="1" applyFont="1" applyBorder="1" applyAlignment="1" applyProtection="1">
      <alignment horizontal="center" vertical="center" wrapText="1"/>
    </xf>
    <xf numFmtId="0" fontId="5" fillId="0" borderId="1" xfId="0" applyFont="1" applyBorder="1" applyAlignment="1" applyProtection="1">
      <alignment horizontal="center" vertical="center" wrapText="1"/>
    </xf>
    <xf numFmtId="0" fontId="5" fillId="0" borderId="4" xfId="0" applyNumberFormat="1" applyFont="1" applyBorder="1" applyAlignment="1" applyProtection="1">
      <alignment horizontal="center" vertical="center" wrapText="1"/>
    </xf>
    <xf numFmtId="0" fontId="18" fillId="0" borderId="5" xfId="0" applyFont="1" applyBorder="1" applyAlignment="1" applyProtection="1">
      <alignment horizontal="center" vertical="center"/>
    </xf>
    <xf numFmtId="0" fontId="2" fillId="0" borderId="8" xfId="0" applyNumberFormat="1" applyFont="1" applyBorder="1" applyAlignment="1" applyProtection="1">
      <alignment horizontal="center" vertical="center"/>
    </xf>
    <xf numFmtId="0" fontId="4" fillId="0" borderId="3" xfId="0" applyFont="1" applyBorder="1" applyAlignment="1" applyProtection="1">
      <alignment horizontal="center" vertical="center" wrapText="1"/>
    </xf>
    <xf numFmtId="0" fontId="2" fillId="0" borderId="1" xfId="0" applyNumberFormat="1" applyFont="1" applyBorder="1" applyAlignment="1" applyProtection="1">
      <alignment horizontal="center" vertical="center"/>
    </xf>
    <xf numFmtId="0" fontId="1" fillId="0" borderId="0" xfId="0" applyFont="1" applyBorder="1" applyProtection="1"/>
    <xf numFmtId="0" fontId="18" fillId="0" borderId="1" xfId="0" applyFont="1" applyBorder="1" applyAlignment="1" applyProtection="1">
      <alignment horizontal="left" vertical="center" wrapText="1"/>
    </xf>
    <xf numFmtId="49" fontId="2" fillId="0" borderId="0" xfId="0" applyNumberFormat="1" applyFont="1" applyBorder="1" applyAlignment="1" applyProtection="1">
      <alignment horizontal="center" vertical="center" wrapText="1"/>
    </xf>
    <xf numFmtId="0" fontId="7" fillId="0" borderId="0" xfId="0" applyFont="1" applyBorder="1" applyAlignment="1" applyProtection="1">
      <alignment vertical="center" wrapText="1"/>
    </xf>
    <xf numFmtId="0" fontId="5" fillId="0" borderId="0" xfId="0" applyFont="1" applyBorder="1" applyAlignment="1" applyProtection="1">
      <alignment horizontal="center" vertical="center" wrapText="1"/>
    </xf>
    <xf numFmtId="0" fontId="20" fillId="0" borderId="0" xfId="0" applyNumberFormat="1" applyFont="1" applyFill="1" applyBorder="1" applyAlignment="1" applyProtection="1">
      <alignment horizontal="center" vertical="center" wrapText="1"/>
    </xf>
    <xf numFmtId="164" fontId="20" fillId="0" borderId="0" xfId="0" applyNumberFormat="1" applyFont="1" applyFill="1" applyBorder="1" applyAlignment="1" applyProtection="1">
      <alignment horizontal="center" vertical="center" wrapText="1"/>
    </xf>
    <xf numFmtId="0" fontId="2" fillId="0" borderId="1" xfId="0" applyFont="1" applyFill="1" applyBorder="1" applyAlignment="1" applyProtection="1">
      <alignment horizontal="center" vertical="center" wrapText="1"/>
    </xf>
    <xf numFmtId="0" fontId="2" fillId="0" borderId="1" xfId="0" applyNumberFormat="1" applyFont="1" applyBorder="1" applyAlignment="1" applyProtection="1">
      <alignment horizontal="left" vertical="center" wrapText="1"/>
    </xf>
    <xf numFmtId="0" fontId="2" fillId="0" borderId="0" xfId="0" applyFont="1" applyBorder="1" applyAlignment="1" applyProtection="1">
      <alignment horizontal="left" wrapText="1"/>
    </xf>
    <xf numFmtId="0" fontId="2" fillId="0" borderId="11" xfId="0" applyFont="1" applyBorder="1" applyAlignment="1" applyProtection="1">
      <alignment wrapText="1"/>
    </xf>
    <xf numFmtId="0" fontId="2" fillId="0" borderId="0" xfId="0" applyFont="1" applyBorder="1" applyAlignment="1" applyProtection="1">
      <alignment wrapText="1"/>
    </xf>
    <xf numFmtId="0" fontId="5" fillId="0" borderId="15" xfId="0" applyFont="1" applyBorder="1" applyAlignment="1" applyProtection="1">
      <alignment horizontal="center" vertical="center" wrapText="1"/>
    </xf>
    <xf numFmtId="0" fontId="5" fillId="0" borderId="1" xfId="0" applyNumberFormat="1" applyFont="1" applyBorder="1" applyAlignment="1" applyProtection="1">
      <alignment horizontal="center" vertical="center" wrapText="1"/>
    </xf>
    <xf numFmtId="0" fontId="5" fillId="0" borderId="12" xfId="0" applyNumberFormat="1" applyFont="1" applyBorder="1" applyAlignment="1" applyProtection="1">
      <alignment horizontal="center" vertical="center" wrapText="1"/>
    </xf>
    <xf numFmtId="0" fontId="2" fillId="0" borderId="14" xfId="0" applyNumberFormat="1" applyFont="1" applyBorder="1" applyAlignment="1" applyProtection="1">
      <alignment horizontal="left" vertical="center" wrapText="1"/>
    </xf>
    <xf numFmtId="49" fontId="2" fillId="0" borderId="17" xfId="0" applyNumberFormat="1" applyFont="1" applyBorder="1" applyAlignment="1" applyProtection="1">
      <alignment horizontal="left" vertical="center" wrapText="1"/>
    </xf>
    <xf numFmtId="0" fontId="2" fillId="0" borderId="14" xfId="0" applyNumberFormat="1" applyFont="1" applyBorder="1" applyAlignment="1" applyProtection="1">
      <alignment horizontal="center" vertical="center" wrapText="1"/>
    </xf>
    <xf numFmtId="0" fontId="2" fillId="0" borderId="17" xfId="0" applyNumberFormat="1" applyFont="1" applyBorder="1" applyAlignment="1" applyProtection="1">
      <alignment horizontal="center" vertical="center" wrapText="1"/>
    </xf>
    <xf numFmtId="0" fontId="2" fillId="0" borderId="0" xfId="0" applyNumberFormat="1" applyFont="1" applyBorder="1" applyAlignment="1" applyProtection="1">
      <alignment horizontal="center" vertical="center" wrapText="1"/>
    </xf>
    <xf numFmtId="165" fontId="17"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4" fillId="0" borderId="0" xfId="0" applyFont="1" applyFill="1" applyBorder="1" applyAlignment="1" applyProtection="1">
      <alignment horizontal="center" vertical="center" wrapText="1"/>
    </xf>
    <xf numFmtId="49" fontId="20" fillId="0" borderId="0" xfId="0" applyNumberFormat="1" applyFont="1" applyFill="1" applyBorder="1" applyAlignment="1" applyProtection="1">
      <alignment horizontal="center" vertical="center" wrapText="1"/>
    </xf>
    <xf numFmtId="49" fontId="5" fillId="0" borderId="0" xfId="0" applyNumberFormat="1" applyFont="1" applyBorder="1" applyAlignment="1" applyProtection="1">
      <alignment horizontal="left" vertical="center" wrapText="1"/>
      <protection locked="0"/>
    </xf>
    <xf numFmtId="0" fontId="5" fillId="0" borderId="0" xfId="0" applyFont="1" applyBorder="1" applyAlignment="1" applyProtection="1">
      <alignment vertical="center" wrapText="1"/>
    </xf>
    <xf numFmtId="0" fontId="4" fillId="0" borderId="4" xfId="0" applyFont="1" applyBorder="1" applyAlignment="1" applyProtection="1">
      <alignment horizontal="center" vertical="center" wrapText="1"/>
    </xf>
    <xf numFmtId="0" fontId="23" fillId="0" borderId="1" xfId="0" applyFont="1" applyBorder="1" applyAlignment="1" applyProtection="1">
      <alignment horizontal="center" vertical="center"/>
    </xf>
    <xf numFmtId="0" fontId="1" fillId="0" borderId="6" xfId="0" applyFont="1" applyBorder="1" applyAlignment="1" applyProtection="1">
      <alignment vertical="center"/>
    </xf>
    <xf numFmtId="0" fontId="23" fillId="0" borderId="12" xfId="0" applyFont="1" applyBorder="1" applyAlignment="1" applyProtection="1">
      <alignment horizontal="center" vertical="center"/>
    </xf>
    <xf numFmtId="0" fontId="1" fillId="0" borderId="13" xfId="0" applyFont="1" applyBorder="1" applyAlignment="1" applyProtection="1">
      <alignment vertical="center"/>
    </xf>
    <xf numFmtId="0" fontId="0" fillId="0" borderId="7" xfId="0" applyFont="1" applyBorder="1" applyAlignment="1" applyProtection="1">
      <alignment horizontal="center" vertical="center"/>
    </xf>
    <xf numFmtId="0" fontId="1" fillId="0" borderId="9" xfId="0" applyFont="1" applyBorder="1" applyAlignment="1" applyProtection="1">
      <alignment vertical="center"/>
    </xf>
    <xf numFmtId="0" fontId="1" fillId="0" borderId="1" xfId="0" applyFont="1" applyBorder="1" applyAlignment="1" applyProtection="1">
      <alignment horizontal="center" vertical="center"/>
    </xf>
    <xf numFmtId="0" fontId="1" fillId="0" borderId="8" xfId="0" applyFont="1" applyBorder="1" applyAlignment="1" applyProtection="1">
      <alignment horizontal="center" vertical="center"/>
    </xf>
    <xf numFmtId="0" fontId="0" fillId="0" borderId="0" xfId="0" applyFont="1" applyProtection="1"/>
    <xf numFmtId="0" fontId="16" fillId="0" borderId="0" xfId="0" applyFont="1" applyAlignment="1" applyProtection="1">
      <alignment horizontal="left" vertical="center"/>
    </xf>
    <xf numFmtId="0" fontId="16" fillId="0" borderId="0" xfId="0" applyFont="1" applyProtection="1"/>
    <xf numFmtId="0" fontId="5" fillId="0" borderId="1" xfId="0" applyFont="1" applyFill="1" applyBorder="1" applyAlignment="1" applyProtection="1">
      <alignment horizontal="center" vertical="center" wrapText="1"/>
    </xf>
    <xf numFmtId="0" fontId="4" fillId="2" borderId="1" xfId="0" applyFont="1" applyFill="1" applyBorder="1" applyAlignment="1" applyProtection="1">
      <alignment horizontal="center" vertical="center" wrapText="1"/>
    </xf>
    <xf numFmtId="0" fontId="5" fillId="2" borderId="1" xfId="0" applyFont="1" applyFill="1" applyBorder="1" applyAlignment="1" applyProtection="1">
      <alignment horizontal="center" vertical="center" wrapText="1"/>
    </xf>
    <xf numFmtId="0" fontId="5" fillId="2" borderId="14" xfId="0" applyFont="1" applyFill="1" applyBorder="1" applyAlignment="1" applyProtection="1">
      <alignment horizontal="center" vertical="center" wrapText="1"/>
    </xf>
    <xf numFmtId="0" fontId="4" fillId="2" borderId="15" xfId="0" applyFont="1" applyFill="1" applyBorder="1" applyAlignment="1" applyProtection="1">
      <alignment horizontal="center" vertical="center" wrapText="1"/>
    </xf>
    <xf numFmtId="0" fontId="18" fillId="0" borderId="18" xfId="0" applyFont="1" applyBorder="1" applyAlignment="1" applyProtection="1">
      <alignment horizontal="center" vertical="center"/>
    </xf>
    <xf numFmtId="0" fontId="18" fillId="0" borderId="19" xfId="0" applyFont="1" applyBorder="1" applyAlignment="1" applyProtection="1">
      <alignment horizontal="left" vertical="center" wrapText="1"/>
    </xf>
    <xf numFmtId="0" fontId="23" fillId="0" borderId="19" xfId="0" applyFont="1" applyBorder="1" applyAlignment="1" applyProtection="1">
      <alignment horizontal="center" vertical="center"/>
    </xf>
    <xf numFmtId="0" fontId="1" fillId="0" borderId="20" xfId="0" applyFont="1" applyBorder="1" applyAlignment="1" applyProtection="1">
      <alignment vertical="center"/>
    </xf>
    <xf numFmtId="0" fontId="12" fillId="0" borderId="25" xfId="0" applyFont="1" applyBorder="1" applyAlignment="1" applyProtection="1">
      <alignment horizontal="center" vertical="center" wrapText="1"/>
    </xf>
    <xf numFmtId="0" fontId="4" fillId="0" borderId="26" xfId="0" applyFont="1" applyBorder="1" applyAlignment="1" applyProtection="1">
      <alignment horizontal="center" vertical="center"/>
    </xf>
    <xf numFmtId="0" fontId="22" fillId="0" borderId="26" xfId="0" applyFont="1" applyBorder="1" applyAlignment="1" applyProtection="1">
      <alignment horizontal="center" vertical="center"/>
    </xf>
    <xf numFmtId="0" fontId="4" fillId="0" borderId="26" xfId="0" applyFont="1" applyBorder="1" applyAlignment="1" applyProtection="1">
      <alignment horizontal="center" vertical="center" wrapText="1"/>
    </xf>
    <xf numFmtId="0" fontId="4" fillId="0" borderId="27" xfId="0" applyFont="1" applyBorder="1" applyAlignment="1" applyProtection="1">
      <alignment horizontal="center" vertical="center" wrapText="1"/>
    </xf>
    <xf numFmtId="0" fontId="2" fillId="0" borderId="1"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wrapText="1"/>
    </xf>
    <xf numFmtId="0" fontId="8" fillId="0" borderId="0" xfId="0" applyFont="1" applyFill="1" applyAlignment="1" applyProtection="1">
      <alignment horizontal="center" vertical="center" wrapText="1"/>
    </xf>
    <xf numFmtId="0" fontId="16" fillId="0" borderId="0" xfId="0" applyFont="1" applyFill="1" applyAlignment="1" applyProtection="1">
      <alignment horizontal="center" vertical="center" wrapText="1"/>
    </xf>
    <xf numFmtId="0" fontId="2" fillId="0" borderId="1" xfId="0" applyNumberFormat="1" applyFont="1" applyFill="1" applyBorder="1" applyAlignment="1" applyProtection="1">
      <alignment horizontal="center" vertical="center"/>
    </xf>
    <xf numFmtId="0" fontId="1" fillId="0" borderId="17" xfId="0" applyNumberFormat="1" applyFont="1" applyBorder="1" applyAlignment="1" applyProtection="1">
      <alignment horizontal="center" vertical="center" wrapText="1"/>
    </xf>
    <xf numFmtId="0" fontId="1" fillId="0" borderId="1" xfId="0" applyNumberFormat="1" applyFont="1" applyFill="1" applyBorder="1" applyAlignment="1" applyProtection="1">
      <alignment horizontal="center" vertical="center"/>
    </xf>
    <xf numFmtId="0" fontId="4" fillId="0" borderId="15" xfId="0" applyFont="1" applyFill="1" applyBorder="1" applyAlignment="1" applyProtection="1">
      <alignment horizontal="center" vertical="center" wrapText="1"/>
    </xf>
    <xf numFmtId="0" fontId="1" fillId="0" borderId="19" xfId="0" applyNumberFormat="1" applyFont="1" applyBorder="1" applyAlignment="1" applyProtection="1">
      <alignment horizontal="center" vertical="center" wrapText="1"/>
    </xf>
    <xf numFmtId="0" fontId="1" fillId="0" borderId="19" xfId="0" applyFont="1" applyBorder="1" applyAlignment="1" applyProtection="1">
      <alignment horizontal="center" vertical="center" wrapText="1"/>
    </xf>
    <xf numFmtId="0" fontId="1" fillId="0" borderId="20" xfId="0" applyFont="1" applyBorder="1" applyAlignment="1" applyProtection="1">
      <alignment horizontal="center" vertical="center" wrapText="1"/>
    </xf>
    <xf numFmtId="0" fontId="5" fillId="0" borderId="26" xfId="0" applyNumberFormat="1" applyFont="1" applyBorder="1" applyAlignment="1" applyProtection="1">
      <alignment horizontal="center" vertical="center" wrapText="1"/>
    </xf>
    <xf numFmtId="0" fontId="5" fillId="0" borderId="27" xfId="0" applyNumberFormat="1" applyFont="1" applyBorder="1" applyAlignment="1" applyProtection="1">
      <alignment horizontal="center" vertical="center" wrapText="1"/>
    </xf>
    <xf numFmtId="0" fontId="5" fillId="0" borderId="29" xfId="0" applyNumberFormat="1" applyFont="1" applyBorder="1" applyAlignment="1" applyProtection="1">
      <alignment horizontal="center" vertical="center" wrapText="1"/>
    </xf>
    <xf numFmtId="0" fontId="5" fillId="0" borderId="28" xfId="0" applyFont="1" applyBorder="1" applyAlignment="1" applyProtection="1">
      <alignment horizontal="center" vertical="center" wrapText="1"/>
    </xf>
    <xf numFmtId="0" fontId="5" fillId="0" borderId="30" xfId="0" applyFont="1" applyBorder="1" applyAlignment="1" applyProtection="1">
      <alignment horizontal="center" vertical="center" wrapText="1"/>
    </xf>
    <xf numFmtId="0" fontId="5" fillId="0" borderId="31"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0" fontId="9" fillId="0" borderId="24" xfId="0" applyNumberFormat="1" applyFont="1" applyBorder="1" applyAlignment="1" applyProtection="1">
      <alignment horizontal="center" vertical="center" wrapText="1"/>
    </xf>
    <xf numFmtId="0" fontId="1" fillId="0" borderId="15" xfId="0" applyNumberFormat="1" applyFont="1" applyBorder="1" applyAlignment="1" applyProtection="1">
      <alignment horizontal="center" vertical="center" wrapText="1"/>
    </xf>
    <xf numFmtId="0" fontId="2" fillId="0" borderId="33" xfId="0" applyNumberFormat="1" applyFont="1" applyBorder="1" applyAlignment="1" applyProtection="1">
      <alignment horizontal="left" vertical="center" wrapText="1"/>
    </xf>
    <xf numFmtId="0" fontId="2" fillId="0" borderId="31" xfId="0" applyNumberFormat="1" applyFont="1" applyBorder="1" applyAlignment="1" applyProtection="1">
      <alignment horizontal="left" vertical="center" wrapText="1"/>
    </xf>
    <xf numFmtId="0" fontId="2" fillId="0" borderId="32" xfId="0" applyNumberFormat="1" applyFont="1" applyBorder="1" applyAlignment="1" applyProtection="1">
      <alignment horizontal="left" vertical="center" wrapText="1"/>
    </xf>
    <xf numFmtId="49" fontId="1" fillId="0" borderId="35" xfId="0" applyNumberFormat="1" applyFont="1" applyBorder="1" applyAlignment="1" applyProtection="1">
      <alignment horizontal="center" vertical="center" wrapText="1"/>
    </xf>
    <xf numFmtId="0" fontId="7" fillId="0" borderId="0" xfId="0" applyFont="1" applyFill="1" applyBorder="1" applyAlignment="1" applyProtection="1">
      <alignment vertical="center" wrapText="1"/>
    </xf>
    <xf numFmtId="0" fontId="4" fillId="0" borderId="0" xfId="0" applyFont="1" applyFill="1" applyBorder="1" applyAlignment="1" applyProtection="1">
      <alignment vertical="center" wrapText="1"/>
    </xf>
    <xf numFmtId="0" fontId="4" fillId="0" borderId="25" xfId="0" applyFont="1" applyFill="1" applyBorder="1" applyAlignment="1" applyProtection="1">
      <alignment horizontal="center" vertical="center" wrapText="1"/>
    </xf>
    <xf numFmtId="0" fontId="4" fillId="0" borderId="26" xfId="0" applyNumberFormat="1" applyFont="1" applyFill="1" applyBorder="1" applyAlignment="1" applyProtection="1">
      <alignment horizontal="center" vertical="center" wrapText="1"/>
    </xf>
    <xf numFmtId="0" fontId="4" fillId="0" borderId="26" xfId="0" applyFont="1" applyFill="1" applyBorder="1" applyAlignment="1" applyProtection="1">
      <alignment horizontal="center" vertical="center" wrapText="1"/>
    </xf>
    <xf numFmtId="0" fontId="4" fillId="0" borderId="27" xfId="0" applyNumberFormat="1" applyFont="1" applyFill="1" applyBorder="1" applyAlignment="1" applyProtection="1">
      <alignment horizontal="center" vertical="center" wrapText="1"/>
    </xf>
    <xf numFmtId="0" fontId="1" fillId="0" borderId="0" xfId="0" applyNumberFormat="1" applyFont="1" applyFill="1" applyBorder="1" applyAlignment="1" applyProtection="1">
      <alignment horizontal="center" vertical="center" wrapText="1"/>
    </xf>
    <xf numFmtId="0" fontId="20" fillId="0" borderId="19" xfId="0" applyFont="1" applyFill="1" applyBorder="1" applyAlignment="1" applyProtection="1">
      <alignment horizontal="center" vertical="center" wrapText="1"/>
    </xf>
    <xf numFmtId="0" fontId="4" fillId="0" borderId="19" xfId="0" applyNumberFormat="1" applyFont="1" applyFill="1" applyBorder="1" applyAlignment="1" applyProtection="1">
      <alignment horizontal="center" vertical="center" wrapText="1"/>
    </xf>
    <xf numFmtId="0" fontId="1" fillId="0" borderId="19" xfId="0"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49" fontId="2" fillId="0" borderId="0" xfId="0" applyNumberFormat="1" applyFont="1" applyFill="1" applyBorder="1" applyAlignment="1" applyProtection="1">
      <alignment horizontal="center" vertical="center" wrapText="1"/>
    </xf>
    <xf numFmtId="0" fontId="4" fillId="0" borderId="1" xfId="0" applyNumberFormat="1" applyFont="1" applyBorder="1" applyAlignment="1" applyProtection="1">
      <alignment horizontal="center" vertical="center" wrapText="1"/>
    </xf>
    <xf numFmtId="0" fontId="4" fillId="0" borderId="1" xfId="0" applyFont="1" applyBorder="1" applyAlignment="1" applyProtection="1">
      <alignment horizontal="center" vertical="center" wrapText="1"/>
    </xf>
    <xf numFmtId="0" fontId="4" fillId="0" borderId="6" xfId="0" applyNumberFormat="1" applyFont="1" applyBorder="1" applyAlignment="1" applyProtection="1">
      <alignment horizontal="center" vertical="center" wrapText="1"/>
    </xf>
    <xf numFmtId="166" fontId="20" fillId="0" borderId="1" xfId="0" applyNumberFormat="1" applyFont="1" applyBorder="1" applyAlignment="1" applyProtection="1">
      <alignment horizontal="center" vertical="center" wrapText="1"/>
    </xf>
    <xf numFmtId="164" fontId="20" fillId="0" borderId="1" xfId="0" applyNumberFormat="1" applyFont="1" applyBorder="1" applyAlignment="1" applyProtection="1">
      <alignment horizontal="center" vertical="center" wrapText="1"/>
    </xf>
    <xf numFmtId="0" fontId="20" fillId="0" borderId="1" xfId="0" applyFont="1" applyBorder="1" applyAlignment="1" applyProtection="1">
      <alignment horizontal="center" vertical="center" wrapText="1"/>
    </xf>
    <xf numFmtId="164" fontId="20" fillId="0" borderId="8" xfId="0" applyNumberFormat="1" applyFont="1" applyBorder="1" applyAlignment="1" applyProtection="1">
      <alignment horizontal="center" vertical="center" wrapText="1"/>
    </xf>
    <xf numFmtId="0" fontId="20" fillId="0" borderId="8" xfId="0" applyFont="1" applyBorder="1" applyAlignment="1" applyProtection="1">
      <alignment horizontal="center" vertical="center" wrapText="1"/>
    </xf>
    <xf numFmtId="164" fontId="20" fillId="0" borderId="3" xfId="0" applyNumberFormat="1" applyFont="1" applyBorder="1" applyAlignment="1" applyProtection="1">
      <alignment horizontal="center" vertical="center" wrapText="1"/>
    </xf>
    <xf numFmtId="0" fontId="20" fillId="0" borderId="3" xfId="0" applyNumberFormat="1" applyFont="1" applyBorder="1" applyAlignment="1" applyProtection="1">
      <alignment horizontal="center" vertical="center" wrapText="1"/>
    </xf>
    <xf numFmtId="166" fontId="20" fillId="0" borderId="3" xfId="0" applyNumberFormat="1" applyFont="1" applyBorder="1" applyAlignment="1" applyProtection="1">
      <alignment horizontal="center" vertical="center" wrapText="1"/>
    </xf>
    <xf numFmtId="0" fontId="20" fillId="0" borderId="3" xfId="0" applyFont="1" applyBorder="1" applyAlignment="1" applyProtection="1">
      <alignment horizontal="center" vertical="center" wrapText="1"/>
    </xf>
    <xf numFmtId="49" fontId="20" fillId="0" borderId="0" xfId="0" applyNumberFormat="1" applyFont="1" applyBorder="1" applyAlignment="1" applyProtection="1">
      <alignment horizontal="center" vertical="center" wrapText="1"/>
    </xf>
    <xf numFmtId="49" fontId="1" fillId="0" borderId="0" xfId="0" applyNumberFormat="1" applyFont="1" applyBorder="1" applyAlignment="1" applyProtection="1">
      <alignment horizontal="center" vertical="center" wrapText="1"/>
    </xf>
    <xf numFmtId="0" fontId="16" fillId="0" borderId="0" xfId="0" applyFont="1" applyBorder="1" applyAlignment="1" applyProtection="1">
      <alignment vertical="center" wrapText="1"/>
    </xf>
    <xf numFmtId="0" fontId="16" fillId="0" borderId="0" xfId="0" applyFont="1" applyFill="1" applyBorder="1" applyAlignment="1" applyProtection="1">
      <alignment vertical="center" wrapText="1"/>
    </xf>
    <xf numFmtId="0" fontId="6" fillId="0" borderId="0" xfId="0" applyFont="1" applyFill="1" applyBorder="1" applyAlignment="1" applyProtection="1">
      <alignment horizontal="center" vertical="center" wrapText="1"/>
    </xf>
    <xf numFmtId="0" fontId="4" fillId="0" borderId="0" xfId="0" applyFont="1" applyFill="1" applyBorder="1" applyAlignment="1" applyProtection="1">
      <alignment horizontal="left" vertical="center" wrapText="1"/>
    </xf>
    <xf numFmtId="0" fontId="4" fillId="0" borderId="1" xfId="0" applyFont="1" applyFill="1" applyBorder="1" applyAlignment="1" applyProtection="1">
      <alignment horizontal="center" vertical="center" wrapText="1"/>
    </xf>
    <xf numFmtId="166" fontId="1" fillId="0" borderId="1" xfId="0" applyNumberFormat="1" applyFont="1" applyFill="1" applyBorder="1" applyAlignment="1" applyProtection="1">
      <alignment horizontal="center" vertical="center" wrapText="1"/>
    </xf>
    <xf numFmtId="0" fontId="1" fillId="0" borderId="0" xfId="0" applyFont="1" applyFill="1" applyBorder="1" applyAlignment="1" applyProtection="1">
      <alignment vertical="center" wrapText="1"/>
    </xf>
    <xf numFmtId="0" fontId="4" fillId="0" borderId="0" xfId="0" applyFont="1" applyBorder="1" applyAlignment="1" applyProtection="1">
      <alignment vertical="center" wrapText="1"/>
    </xf>
    <xf numFmtId="0" fontId="20" fillId="0" borderId="0" xfId="0" applyNumberFormat="1" applyFont="1" applyBorder="1" applyAlignment="1" applyProtection="1">
      <alignment vertical="center" wrapText="1"/>
    </xf>
    <xf numFmtId="164" fontId="20" fillId="0" borderId="0" xfId="0" applyNumberFormat="1" applyFont="1" applyBorder="1" applyAlignment="1" applyProtection="1">
      <alignment horizontal="center" vertical="center" wrapText="1"/>
    </xf>
    <xf numFmtId="0" fontId="20" fillId="0" borderId="0" xfId="0" applyFont="1" applyBorder="1" applyAlignment="1" applyProtection="1">
      <alignment vertical="center" wrapText="1"/>
    </xf>
    <xf numFmtId="49" fontId="20" fillId="0" borderId="0" xfId="0" applyNumberFormat="1" applyFont="1" applyBorder="1" applyAlignment="1" applyProtection="1">
      <alignment vertical="center" wrapText="1"/>
    </xf>
    <xf numFmtId="0" fontId="4" fillId="0" borderId="12" xfId="0" applyFont="1" applyFill="1" applyBorder="1" applyAlignment="1" applyProtection="1">
      <alignment horizontal="center" vertical="center" wrapText="1"/>
    </xf>
    <xf numFmtId="0" fontId="4" fillId="0" borderId="0" xfId="0" applyFont="1" applyBorder="1" applyAlignment="1" applyProtection="1">
      <alignment horizontal="left" wrapText="1"/>
    </xf>
    <xf numFmtId="0" fontId="27" fillId="0" borderId="1" xfId="0" applyFont="1" applyBorder="1" applyAlignment="1" applyProtection="1">
      <alignment horizontal="center" vertical="center" wrapText="1"/>
    </xf>
    <xf numFmtId="0" fontId="0" fillId="0" borderId="0" xfId="0" applyProtection="1"/>
    <xf numFmtId="0" fontId="27" fillId="0" borderId="1" xfId="0" applyFont="1" applyBorder="1" applyAlignment="1" applyProtection="1">
      <alignment vertical="center" wrapText="1"/>
    </xf>
    <xf numFmtId="0" fontId="27" fillId="0" borderId="0" xfId="0" applyFont="1" applyBorder="1" applyAlignment="1" applyProtection="1">
      <alignment horizontal="center" vertical="center" wrapText="1"/>
    </xf>
    <xf numFmtId="0" fontId="27" fillId="0" borderId="1" xfId="0" applyFont="1" applyBorder="1" applyAlignment="1" applyProtection="1">
      <alignment horizontal="center" vertical="center" wrapText="1"/>
      <protection locked="0"/>
    </xf>
    <xf numFmtId="0" fontId="12" fillId="0" borderId="1" xfId="0" applyFont="1" applyBorder="1" applyAlignment="1" applyProtection="1">
      <alignment horizontal="center" vertical="center"/>
      <protection locked="0"/>
    </xf>
    <xf numFmtId="167" fontId="27" fillId="0" borderId="0" xfId="0" applyNumberFormat="1" applyFont="1" applyBorder="1" applyAlignment="1" applyProtection="1">
      <alignment horizontal="center" vertical="center" wrapText="1"/>
      <protection locked="0"/>
    </xf>
    <xf numFmtId="0" fontId="27" fillId="0" borderId="0" xfId="0" applyFont="1" applyBorder="1" applyAlignment="1" applyProtection="1">
      <alignment horizontal="center" vertical="center" wrapText="1"/>
      <protection locked="0"/>
    </xf>
    <xf numFmtId="167" fontId="27" fillId="0" borderId="15" xfId="0" applyNumberFormat="1" applyFont="1" applyBorder="1" applyAlignment="1" applyProtection="1">
      <alignment horizontal="center" vertical="center" wrapText="1"/>
      <protection locked="0"/>
    </xf>
    <xf numFmtId="0" fontId="5" fillId="4" borderId="1" xfId="0" applyFont="1" applyFill="1" applyBorder="1" applyAlignment="1" applyProtection="1">
      <alignment horizontal="center" vertical="center" wrapText="1"/>
    </xf>
    <xf numFmtId="0" fontId="5" fillId="5" borderId="1" xfId="0" applyFont="1" applyFill="1" applyBorder="1" applyAlignment="1" applyProtection="1">
      <alignment horizontal="center" vertical="center" wrapText="1"/>
    </xf>
    <xf numFmtId="0" fontId="4" fillId="4" borderId="1" xfId="0" applyFont="1" applyFill="1" applyBorder="1" applyAlignment="1" applyProtection="1">
      <alignment horizontal="center" vertical="center" wrapText="1"/>
    </xf>
    <xf numFmtId="49" fontId="7" fillId="4" borderId="1" xfId="0" applyNumberFormat="1" applyFont="1" applyFill="1" applyBorder="1" applyAlignment="1" applyProtection="1">
      <alignment horizontal="center" vertical="center" wrapText="1"/>
    </xf>
    <xf numFmtId="0" fontId="24" fillId="4" borderId="1" xfId="0" applyFont="1" applyFill="1" applyBorder="1" applyAlignment="1" applyProtection="1">
      <alignment horizontal="center" vertical="center" wrapText="1"/>
    </xf>
    <xf numFmtId="0" fontId="4" fillId="5" borderId="1" xfId="0" applyFont="1" applyFill="1" applyBorder="1" applyAlignment="1" applyProtection="1">
      <alignment horizontal="center" vertical="center" wrapText="1"/>
    </xf>
    <xf numFmtId="165" fontId="28" fillId="0" borderId="1" xfId="0" applyNumberFormat="1" applyFont="1" applyFill="1" applyBorder="1" applyAlignment="1" applyProtection="1">
      <alignment horizontal="center" vertical="center" wrapText="1"/>
    </xf>
    <xf numFmtId="49" fontId="4" fillId="4" borderId="1" xfId="0" applyNumberFormat="1" applyFont="1" applyFill="1" applyBorder="1" applyAlignment="1" applyProtection="1">
      <alignment horizontal="center" vertical="center" wrapText="1"/>
    </xf>
    <xf numFmtId="0" fontId="20" fillId="0" borderId="0" xfId="0" applyFont="1" applyFill="1" applyBorder="1" applyAlignment="1" applyProtection="1">
      <alignment horizontal="center" vertical="center" wrapText="1"/>
    </xf>
    <xf numFmtId="49" fontId="1" fillId="0" borderId="0" xfId="0" applyNumberFormat="1" applyFont="1" applyFill="1" applyBorder="1" applyAlignment="1" applyProtection="1">
      <alignment horizontal="center" vertical="center" wrapText="1"/>
    </xf>
    <xf numFmtId="0" fontId="2" fillId="0" borderId="12" xfId="0" applyFont="1" applyFill="1" applyBorder="1" applyAlignment="1" applyProtection="1">
      <alignment horizontal="center" vertical="center" wrapText="1"/>
    </xf>
    <xf numFmtId="0" fontId="1" fillId="0" borderId="12" xfId="0" applyFont="1" applyFill="1" applyBorder="1" applyAlignment="1" applyProtection="1">
      <alignment horizontal="center" vertical="center" wrapText="1"/>
    </xf>
    <xf numFmtId="0" fontId="5" fillId="0" borderId="12" xfId="0" applyFont="1" applyFill="1" applyBorder="1" applyAlignment="1" applyProtection="1">
      <alignment horizontal="center" vertical="center" wrapText="1"/>
    </xf>
    <xf numFmtId="164" fontId="18" fillId="9" borderId="0" xfId="0" applyNumberFormat="1" applyFont="1" applyFill="1" applyBorder="1" applyAlignment="1" applyProtection="1">
      <alignment vertical="center" wrapText="1"/>
    </xf>
    <xf numFmtId="164" fontId="29" fillId="6" borderId="1" xfId="0" applyNumberFormat="1" applyFont="1" applyFill="1" applyBorder="1" applyAlignment="1" applyProtection="1">
      <alignment horizontal="center" vertical="center" wrapText="1"/>
    </xf>
    <xf numFmtId="168" fontId="29" fillId="6" borderId="1" xfId="0" applyNumberFormat="1" applyFont="1" applyFill="1" applyBorder="1" applyAlignment="1" applyProtection="1">
      <alignment horizontal="center" vertical="center" wrapText="1"/>
    </xf>
    <xf numFmtId="168" fontId="29" fillId="3" borderId="4" xfId="0" applyNumberFormat="1" applyFont="1" applyFill="1" applyBorder="1" applyAlignment="1" applyProtection="1">
      <alignment horizontal="center" vertical="center" wrapText="1"/>
    </xf>
    <xf numFmtId="164" fontId="12" fillId="6" borderId="1" xfId="0" applyNumberFormat="1" applyFont="1" applyFill="1" applyBorder="1" applyAlignment="1" applyProtection="1">
      <alignment horizontal="center" vertical="center" wrapText="1"/>
    </xf>
    <xf numFmtId="0" fontId="12" fillId="6" borderId="1" xfId="0" applyNumberFormat="1" applyFont="1" applyFill="1" applyBorder="1" applyAlignment="1" applyProtection="1">
      <alignment horizontal="center" vertical="center" wrapText="1"/>
    </xf>
    <xf numFmtId="0" fontId="12" fillId="3" borderId="4" xfId="0" applyNumberFormat="1" applyFont="1" applyFill="1" applyBorder="1" applyAlignment="1" applyProtection="1">
      <alignment horizontal="center" vertical="center" wrapText="1"/>
    </xf>
    <xf numFmtId="0" fontId="6" fillId="7" borderId="56" xfId="0" applyFont="1" applyFill="1" applyBorder="1" applyAlignment="1" applyProtection="1">
      <alignment horizontal="center" vertical="center" wrapText="1"/>
    </xf>
    <xf numFmtId="0" fontId="7" fillId="7" borderId="56" xfId="0" applyFont="1" applyFill="1" applyBorder="1" applyAlignment="1" applyProtection="1">
      <alignment horizontal="center" vertical="center" wrapText="1"/>
    </xf>
    <xf numFmtId="49" fontId="6" fillId="7" borderId="56" xfId="0" applyNumberFormat="1" applyFont="1" applyFill="1" applyBorder="1" applyAlignment="1" applyProtection="1">
      <alignment horizontal="center" vertical="center" wrapText="1"/>
    </xf>
    <xf numFmtId="49" fontId="7" fillId="7" borderId="56" xfId="0" applyNumberFormat="1" applyFont="1" applyFill="1" applyBorder="1" applyAlignment="1" applyProtection="1">
      <alignment horizontal="center" vertical="center" wrapText="1"/>
    </xf>
    <xf numFmtId="0" fontId="4" fillId="8" borderId="56" xfId="0" applyFont="1" applyFill="1" applyBorder="1" applyAlignment="1" applyProtection="1">
      <alignment horizontal="center" vertical="center" wrapText="1"/>
    </xf>
    <xf numFmtId="165" fontId="17" fillId="0" borderId="56" xfId="0" applyNumberFormat="1" applyFont="1" applyFill="1" applyBorder="1" applyAlignment="1" applyProtection="1">
      <alignment horizontal="center" vertical="center" wrapText="1"/>
      <protection locked="0"/>
    </xf>
    <xf numFmtId="0" fontId="17" fillId="0" borderId="56" xfId="0" applyFont="1" applyFill="1" applyBorder="1" applyAlignment="1" applyProtection="1">
      <alignment horizontal="center" vertical="center" wrapText="1"/>
      <protection locked="0"/>
    </xf>
    <xf numFmtId="49" fontId="2" fillId="0" borderId="56" xfId="0" applyNumberFormat="1" applyFont="1" applyFill="1" applyBorder="1" applyAlignment="1" applyProtection="1">
      <alignment horizontal="center" vertical="center" wrapText="1"/>
      <protection locked="0"/>
    </xf>
    <xf numFmtId="49" fontId="1" fillId="0" borderId="56" xfId="0" applyNumberFormat="1" applyFont="1" applyFill="1" applyBorder="1" applyAlignment="1" applyProtection="1">
      <alignment horizontal="center" vertical="center" wrapText="1"/>
      <protection locked="0"/>
    </xf>
    <xf numFmtId="0" fontId="1" fillId="0" borderId="56" xfId="0" applyFont="1" applyFill="1" applyBorder="1" applyAlignment="1" applyProtection="1">
      <alignment horizontal="center" vertical="center" wrapText="1"/>
      <protection locked="0"/>
    </xf>
    <xf numFmtId="49" fontId="4" fillId="0" borderId="56" xfId="0" applyNumberFormat="1" applyFont="1" applyFill="1" applyBorder="1" applyAlignment="1" applyProtection="1">
      <alignment horizontal="center" vertical="center" wrapText="1"/>
      <protection locked="0"/>
    </xf>
    <xf numFmtId="49" fontId="1" fillId="0" borderId="56" xfId="0" applyNumberFormat="1" applyFont="1" applyFill="1" applyBorder="1" applyAlignment="1" applyProtection="1">
      <alignment horizontal="center" vertical="center"/>
      <protection locked="0"/>
    </xf>
    <xf numFmtId="49" fontId="25" fillId="0" borderId="56" xfId="1" applyNumberFormat="1" applyFont="1" applyFill="1" applyBorder="1" applyAlignment="1" applyProtection="1">
      <alignment horizontal="center" vertical="center" wrapText="1"/>
      <protection locked="0"/>
    </xf>
    <xf numFmtId="0" fontId="2" fillId="0" borderId="56" xfId="0" applyNumberFormat="1" applyFont="1" applyFill="1" applyBorder="1" applyAlignment="1" applyProtection="1">
      <alignment horizontal="center" vertical="center" wrapText="1"/>
    </xf>
    <xf numFmtId="0" fontId="1" fillId="0" borderId="56" xfId="0" applyNumberFormat="1" applyFont="1" applyFill="1" applyBorder="1" applyAlignment="1" applyProtection="1">
      <alignment horizontal="center" vertical="center" wrapText="1"/>
      <protection locked="0"/>
    </xf>
    <xf numFmtId="0" fontId="1" fillId="0" borderId="56" xfId="0" applyFont="1" applyFill="1" applyBorder="1" applyAlignment="1" applyProtection="1">
      <alignment horizontal="center" vertical="center"/>
      <protection locked="0"/>
    </xf>
    <xf numFmtId="49" fontId="26" fillId="0" borderId="56" xfId="1" applyNumberFormat="1" applyFont="1" applyFill="1" applyBorder="1" applyAlignment="1" applyProtection="1">
      <alignment horizontal="center" vertical="center" wrapText="1"/>
      <protection locked="0"/>
    </xf>
    <xf numFmtId="3" fontId="1" fillId="0" borderId="56" xfId="0" applyNumberFormat="1" applyFont="1" applyFill="1" applyBorder="1" applyAlignment="1" applyProtection="1">
      <alignment horizontal="center" vertical="center"/>
      <protection locked="0"/>
    </xf>
    <xf numFmtId="49" fontId="17" fillId="0" borderId="56" xfId="0" applyNumberFormat="1" applyFont="1" applyFill="1" applyBorder="1" applyAlignment="1" applyProtection="1">
      <alignment horizontal="center" vertical="center"/>
      <protection locked="0"/>
    </xf>
    <xf numFmtId="0" fontId="17" fillId="0" borderId="56" xfId="0" applyFont="1" applyFill="1" applyBorder="1" applyAlignment="1" applyProtection="1">
      <alignment horizontal="center" vertical="center"/>
      <protection locked="0"/>
    </xf>
    <xf numFmtId="49" fontId="1" fillId="6" borderId="56" xfId="0" applyNumberFormat="1" applyFont="1" applyFill="1" applyBorder="1" applyAlignment="1" applyProtection="1">
      <alignment horizontal="center" vertical="center" wrapText="1"/>
      <protection locked="0"/>
    </xf>
    <xf numFmtId="0" fontId="2" fillId="0" borderId="0" xfId="0" applyNumberFormat="1" applyFont="1" applyFill="1" applyBorder="1" applyAlignment="1" applyProtection="1">
      <alignment horizontal="center" vertical="center" wrapText="1"/>
    </xf>
    <xf numFmtId="0" fontId="5" fillId="0" borderId="0" xfId="0" applyFont="1" applyFill="1" applyBorder="1" applyAlignment="1" applyProtection="1">
      <alignment horizontal="center" vertical="center" wrapText="1"/>
    </xf>
    <xf numFmtId="0" fontId="5" fillId="20" borderId="17" xfId="0" applyFont="1" applyFill="1" applyBorder="1" applyAlignment="1" applyProtection="1">
      <alignment horizontal="center" vertical="center" wrapText="1"/>
    </xf>
    <xf numFmtId="0" fontId="5" fillId="20" borderId="17" xfId="0" applyNumberFormat="1" applyFont="1" applyFill="1" applyBorder="1" applyAlignment="1" applyProtection="1">
      <alignment horizontal="center" vertical="center" wrapText="1"/>
    </xf>
    <xf numFmtId="0" fontId="1" fillId="23" borderId="19" xfId="0" applyFont="1" applyFill="1" applyBorder="1" applyAlignment="1" applyProtection="1">
      <alignment horizontal="center" vertical="center" wrapText="1"/>
    </xf>
    <xf numFmtId="0" fontId="2" fillId="23" borderId="19" xfId="0" applyNumberFormat="1" applyFont="1" applyFill="1" applyBorder="1" applyAlignment="1" applyProtection="1">
      <alignment horizontal="center" vertical="center" wrapText="1"/>
    </xf>
    <xf numFmtId="0" fontId="4" fillId="23" borderId="19" xfId="0" applyNumberFormat="1" applyFont="1" applyFill="1" applyBorder="1" applyAlignment="1" applyProtection="1">
      <alignment horizontal="center" vertical="center" wrapText="1"/>
    </xf>
    <xf numFmtId="0" fontId="1" fillId="23" borderId="1" xfId="0" applyFont="1" applyFill="1" applyBorder="1" applyAlignment="1" applyProtection="1">
      <alignment horizontal="center" vertical="center" wrapText="1"/>
    </xf>
    <xf numFmtId="0" fontId="1" fillId="23" borderId="12" xfId="0" applyFont="1" applyFill="1" applyBorder="1" applyAlignment="1" applyProtection="1">
      <alignment horizontal="center" vertical="center" wrapText="1"/>
    </xf>
    <xf numFmtId="0" fontId="2" fillId="23" borderId="62" xfId="0" applyNumberFormat="1" applyFont="1" applyFill="1" applyBorder="1" applyAlignment="1" applyProtection="1">
      <alignment horizontal="center" vertical="center" wrapText="1"/>
    </xf>
    <xf numFmtId="0" fontId="4" fillId="23" borderId="62" xfId="0" applyNumberFormat="1" applyFont="1" applyFill="1" applyBorder="1" applyAlignment="1" applyProtection="1">
      <alignment horizontal="center" vertical="center" wrapText="1"/>
    </xf>
    <xf numFmtId="0" fontId="2" fillId="6" borderId="61" xfId="0" applyNumberFormat="1" applyFont="1" applyFill="1" applyBorder="1" applyAlignment="1" applyProtection="1">
      <alignment horizontal="center" vertical="center" wrapText="1"/>
    </xf>
    <xf numFmtId="0" fontId="2" fillId="3" borderId="61" xfId="0" applyNumberFormat="1" applyFont="1" applyFill="1" applyBorder="1" applyAlignment="1" applyProtection="1">
      <alignment horizontal="center" vertical="center" wrapText="1"/>
    </xf>
    <xf numFmtId="0" fontId="2" fillId="21" borderId="61" xfId="0" applyNumberFormat="1" applyFont="1" applyFill="1" applyBorder="1" applyAlignment="1" applyProtection="1">
      <alignment horizontal="center" vertical="center" wrapText="1"/>
    </xf>
    <xf numFmtId="0" fontId="2" fillId="22" borderId="61" xfId="0" applyNumberFormat="1" applyFont="1" applyFill="1" applyBorder="1" applyAlignment="1" applyProtection="1">
      <alignment horizontal="center" vertical="center" wrapText="1"/>
    </xf>
    <xf numFmtId="0" fontId="10" fillId="0" borderId="61" xfId="0" applyFont="1" applyFill="1" applyBorder="1" applyAlignment="1" applyProtection="1">
      <alignment vertical="center" wrapText="1"/>
    </xf>
    <xf numFmtId="0" fontId="10" fillId="0" borderId="61" xfId="0" applyNumberFormat="1" applyFont="1" applyFill="1" applyBorder="1" applyAlignment="1" applyProtection="1">
      <alignment horizontal="center" vertical="center" wrapText="1"/>
    </xf>
    <xf numFmtId="0" fontId="18" fillId="0" borderId="56" xfId="0" applyFont="1" applyBorder="1" applyAlignment="1" applyProtection="1">
      <alignment horizontal="center" vertical="center"/>
      <protection locked="0"/>
    </xf>
    <xf numFmtId="0" fontId="18" fillId="0" borderId="56" xfId="0" applyFont="1" applyBorder="1" applyAlignment="1" applyProtection="1">
      <alignment horizontal="center" vertical="center" wrapText="1"/>
      <protection locked="0"/>
    </xf>
    <xf numFmtId="0" fontId="2" fillId="0" borderId="0" xfId="0" applyFont="1" applyFill="1" applyAlignment="1" applyProtection="1">
      <alignment horizontal="center" vertical="center" wrapText="1"/>
    </xf>
    <xf numFmtId="0" fontId="1" fillId="0" borderId="0" xfId="0" applyFont="1" applyFill="1" applyAlignment="1" applyProtection="1">
      <alignment horizontal="center" vertical="center" wrapText="1"/>
    </xf>
    <xf numFmtId="49" fontId="4" fillId="0" borderId="0" xfId="0" applyNumberFormat="1" applyFont="1" applyFill="1" applyBorder="1" applyAlignment="1" applyProtection="1">
      <alignment horizontal="center" vertical="center" wrapText="1"/>
    </xf>
    <xf numFmtId="0" fontId="30" fillId="11" borderId="60" xfId="0" applyFont="1" applyFill="1" applyBorder="1" applyAlignment="1" applyProtection="1">
      <alignment horizontal="right" vertical="center" wrapText="1"/>
    </xf>
    <xf numFmtId="0" fontId="30" fillId="16" borderId="60" xfId="0" applyFont="1" applyFill="1" applyBorder="1" applyAlignment="1" applyProtection="1">
      <alignment horizontal="right" vertical="center" wrapText="1"/>
    </xf>
    <xf numFmtId="0" fontId="30" fillId="12" borderId="60" xfId="0" applyFont="1" applyFill="1" applyBorder="1" applyAlignment="1" applyProtection="1">
      <alignment horizontal="right" vertical="center" wrapText="1"/>
    </xf>
    <xf numFmtId="0" fontId="30" fillId="13" borderId="60" xfId="0" applyFont="1" applyFill="1" applyBorder="1" applyAlignment="1" applyProtection="1">
      <alignment horizontal="right" vertical="center" wrapText="1"/>
    </xf>
    <xf numFmtId="0" fontId="30" fillId="8" borderId="60" xfId="0" applyFont="1" applyFill="1" applyBorder="1" applyAlignment="1" applyProtection="1">
      <alignment horizontal="right" vertical="center" wrapText="1"/>
    </xf>
    <xf numFmtId="0" fontId="1" fillId="0" borderId="0" xfId="0" applyFont="1" applyBorder="1" applyAlignment="1" applyProtection="1">
      <alignment horizontal="center" vertical="center" wrapText="1"/>
    </xf>
    <xf numFmtId="0" fontId="5" fillId="0" borderId="0" xfId="0" applyFont="1" applyBorder="1" applyAlignment="1" applyProtection="1">
      <alignment horizontal="right" vertical="center" wrapText="1"/>
    </xf>
    <xf numFmtId="0" fontId="2" fillId="0" borderId="0" xfId="0" applyFont="1" applyBorder="1" applyAlignment="1" applyProtection="1">
      <alignment horizontal="center" vertical="center" wrapText="1"/>
    </xf>
    <xf numFmtId="0" fontId="4" fillId="0" borderId="8" xfId="0" applyFont="1" applyBorder="1" applyAlignment="1" applyProtection="1">
      <alignment horizontal="left" vertical="center"/>
    </xf>
    <xf numFmtId="0" fontId="2" fillId="0" borderId="0" xfId="0" applyFont="1" applyFill="1" applyBorder="1" applyAlignment="1" applyProtection="1">
      <alignment horizontal="center" vertical="center" wrapText="1"/>
    </xf>
    <xf numFmtId="0" fontId="7" fillId="0" borderId="0" xfId="0" applyFont="1" applyFill="1" applyBorder="1" applyAlignment="1" applyProtection="1">
      <alignment horizontal="center" vertical="center" wrapText="1"/>
    </xf>
    <xf numFmtId="49" fontId="20" fillId="0" borderId="1" xfId="0" applyNumberFormat="1" applyFont="1" applyBorder="1" applyAlignment="1" applyProtection="1">
      <alignment horizontal="center" vertical="center" wrapText="1"/>
    </xf>
    <xf numFmtId="0" fontId="20" fillId="0" borderId="0" xfId="0" applyFont="1" applyBorder="1" applyAlignment="1" applyProtection="1">
      <alignment horizontal="center" vertical="center" wrapText="1"/>
    </xf>
    <xf numFmtId="0" fontId="20" fillId="0" borderId="1" xfId="0" applyNumberFormat="1" applyFont="1" applyBorder="1" applyAlignment="1" applyProtection="1">
      <alignment horizontal="center" vertical="center" wrapText="1"/>
    </xf>
    <xf numFmtId="0" fontId="20" fillId="0" borderId="8" xfId="0" applyNumberFormat="1" applyFont="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0" fontId="20" fillId="0" borderId="1" xfId="0" applyFont="1" applyFill="1" applyBorder="1" applyAlignment="1" applyProtection="1">
      <alignment horizontal="center" vertical="center" wrapText="1"/>
    </xf>
    <xf numFmtId="0" fontId="1" fillId="0" borderId="0" xfId="0" applyFont="1" applyFill="1" applyBorder="1" applyAlignment="1" applyProtection="1">
      <alignment horizontal="center" vertical="center" wrapText="1"/>
    </xf>
    <xf numFmtId="0" fontId="5" fillId="6" borderId="61" xfId="0" applyNumberFormat="1" applyFont="1" applyFill="1" applyBorder="1" applyAlignment="1" applyProtection="1">
      <alignment horizontal="center" vertical="center" wrapText="1"/>
    </xf>
    <xf numFmtId="0" fontId="5" fillId="3" borderId="61" xfId="0" applyNumberFormat="1" applyFont="1" applyFill="1" applyBorder="1" applyAlignment="1" applyProtection="1">
      <alignment horizontal="center" vertical="center" wrapText="1"/>
    </xf>
    <xf numFmtId="0" fontId="5" fillId="21" borderId="61" xfId="0" applyNumberFormat="1" applyFont="1" applyFill="1" applyBorder="1" applyAlignment="1" applyProtection="1">
      <alignment horizontal="center" vertical="center" wrapText="1"/>
    </xf>
    <xf numFmtId="0" fontId="5" fillId="22" borderId="61" xfId="0" applyNumberFormat="1" applyFont="1" applyFill="1" applyBorder="1" applyAlignment="1" applyProtection="1">
      <alignment horizontal="center" vertical="center" wrapText="1"/>
    </xf>
    <xf numFmtId="0" fontId="7" fillId="23" borderId="61" xfId="0" applyNumberFormat="1" applyFont="1" applyFill="1" applyBorder="1" applyAlignment="1" applyProtection="1">
      <alignment horizontal="center" vertical="center" wrapText="1"/>
    </xf>
    <xf numFmtId="0" fontId="30" fillId="10" borderId="64" xfId="0" applyFont="1" applyFill="1" applyBorder="1" applyAlignment="1" applyProtection="1">
      <alignment horizontal="right" vertical="center" wrapText="1"/>
    </xf>
    <xf numFmtId="0" fontId="30" fillId="16" borderId="64" xfId="0" applyFont="1" applyFill="1" applyBorder="1" applyAlignment="1" applyProtection="1">
      <alignment horizontal="right" vertical="center" wrapText="1"/>
    </xf>
    <xf numFmtId="0" fontId="23" fillId="2" borderId="1" xfId="0" applyFont="1" applyFill="1" applyBorder="1" applyAlignment="1" applyProtection="1">
      <alignment horizontal="center" vertical="center" wrapText="1"/>
    </xf>
    <xf numFmtId="0" fontId="2" fillId="0" borderId="0" xfId="0" applyNumberFormat="1" applyFont="1" applyBorder="1" applyAlignment="1" applyProtection="1">
      <alignment horizontal="left" vertical="center" wrapText="1"/>
    </xf>
    <xf numFmtId="49" fontId="2" fillId="0" borderId="0" xfId="0" applyNumberFormat="1" applyFont="1" applyBorder="1" applyAlignment="1" applyProtection="1">
      <alignment horizontal="left" vertical="center" wrapText="1"/>
    </xf>
    <xf numFmtId="166" fontId="1" fillId="0" borderId="19" xfId="0" applyNumberFormat="1" applyFont="1" applyFill="1" applyBorder="1" applyAlignment="1" applyProtection="1">
      <alignment horizontal="center" vertical="center" wrapText="1"/>
      <protection locked="0"/>
    </xf>
    <xf numFmtId="166" fontId="1" fillId="0" borderId="1" xfId="0" applyNumberFormat="1" applyFont="1" applyFill="1" applyBorder="1" applyAlignment="1" applyProtection="1">
      <alignment horizontal="center" vertical="center" wrapText="1"/>
      <protection locked="0"/>
    </xf>
    <xf numFmtId="0" fontId="20" fillId="23" borderId="19" xfId="0" applyNumberFormat="1" applyFont="1" applyFill="1" applyBorder="1" applyAlignment="1" applyProtection="1">
      <alignment horizontal="center" vertical="center" wrapText="1"/>
      <protection locked="0"/>
    </xf>
    <xf numFmtId="0" fontId="20" fillId="23" borderId="1" xfId="0" applyNumberFormat="1" applyFont="1" applyFill="1" applyBorder="1" applyAlignment="1" applyProtection="1">
      <alignment horizontal="center" vertical="center" wrapText="1"/>
      <protection locked="0"/>
    </xf>
    <xf numFmtId="0" fontId="20" fillId="23" borderId="12" xfId="0" applyNumberFormat="1" applyFont="1" applyFill="1" applyBorder="1" applyAlignment="1" applyProtection="1">
      <alignment horizontal="center" vertical="center" wrapText="1"/>
      <protection locked="0"/>
    </xf>
    <xf numFmtId="49" fontId="2" fillId="23" borderId="19" xfId="0" applyNumberFormat="1" applyFont="1" applyFill="1" applyBorder="1" applyAlignment="1" applyProtection="1">
      <alignment horizontal="left" vertical="center" wrapText="1"/>
    </xf>
    <xf numFmtId="49" fontId="2" fillId="23" borderId="62" xfId="0" applyNumberFormat="1" applyFont="1" applyFill="1" applyBorder="1" applyAlignment="1" applyProtection="1">
      <alignment horizontal="left" vertical="center" wrapText="1"/>
    </xf>
    <xf numFmtId="49" fontId="1" fillId="0" borderId="56" xfId="0" applyNumberFormat="1" applyFont="1" applyFill="1" applyBorder="1" applyAlignment="1" applyProtection="1">
      <alignment horizontal="center" vertical="center" wrapText="1"/>
    </xf>
    <xf numFmtId="166" fontId="20" fillId="0" borderId="1" xfId="0" applyNumberFormat="1" applyFont="1" applyFill="1" applyBorder="1" applyAlignment="1">
      <alignment horizontal="center" vertical="center" wrapText="1"/>
    </xf>
    <xf numFmtId="0" fontId="2" fillId="0" borderId="0" xfId="0" applyFont="1" applyFill="1" applyBorder="1" applyAlignment="1" applyProtection="1">
      <alignment horizontal="center" vertical="center" wrapText="1"/>
    </xf>
    <xf numFmtId="165" fontId="17" fillId="0" borderId="71" xfId="0" applyNumberFormat="1" applyFont="1" applyFill="1" applyBorder="1" applyAlignment="1" applyProtection="1">
      <alignment horizontal="center" vertical="center" wrapText="1"/>
      <protection locked="0"/>
    </xf>
    <xf numFmtId="0" fontId="17" fillId="0" borderId="72" xfId="0" applyFont="1" applyFill="1" applyBorder="1" applyAlignment="1" applyProtection="1">
      <alignment horizontal="center" vertical="center" wrapText="1"/>
      <protection locked="0"/>
    </xf>
    <xf numFmtId="49" fontId="6" fillId="7" borderId="73" xfId="0" applyNumberFormat="1" applyFont="1" applyFill="1" applyBorder="1" applyAlignment="1" applyProtection="1">
      <alignment horizontal="center" vertical="center" wrapText="1"/>
    </xf>
    <xf numFmtId="0" fontId="37" fillId="0" borderId="1" xfId="0" applyFont="1" applyBorder="1" applyAlignment="1">
      <alignment horizontal="center" vertical="center"/>
    </xf>
    <xf numFmtId="0" fontId="1" fillId="0" borderId="0" xfId="0" applyFont="1" applyBorder="1" applyAlignment="1" applyProtection="1">
      <alignment horizontal="center" vertical="center" wrapText="1"/>
    </xf>
    <xf numFmtId="0" fontId="39" fillId="0" borderId="72" xfId="0" applyFont="1" applyFill="1" applyBorder="1" applyAlignment="1" applyProtection="1">
      <alignment horizontal="center" vertical="center" wrapText="1"/>
      <protection locked="0"/>
    </xf>
    <xf numFmtId="49" fontId="41" fillId="0" borderId="56" xfId="0" applyNumberFormat="1" applyFont="1" applyFill="1" applyBorder="1" applyAlignment="1" applyProtection="1">
      <alignment horizontal="center" vertical="center" wrapText="1"/>
      <protection locked="0"/>
    </xf>
    <xf numFmtId="0" fontId="41" fillId="0" borderId="56" xfId="0" applyFont="1" applyFill="1" applyBorder="1" applyAlignment="1" applyProtection="1">
      <alignment horizontal="center" vertical="center" wrapText="1"/>
      <protection locked="0"/>
    </xf>
    <xf numFmtId="49" fontId="42" fillId="0" borderId="56" xfId="0" applyNumberFormat="1" applyFont="1" applyFill="1" applyBorder="1" applyAlignment="1" applyProtection="1">
      <alignment horizontal="center" vertical="center" wrapText="1"/>
      <protection locked="0"/>
    </xf>
    <xf numFmtId="49" fontId="41" fillId="0" borderId="56" xfId="0" applyNumberFormat="1" applyFont="1" applyFill="1" applyBorder="1" applyAlignment="1" applyProtection="1">
      <alignment horizontal="center" vertical="center"/>
      <protection locked="0"/>
    </xf>
    <xf numFmtId="49" fontId="41" fillId="0" borderId="56" xfId="0" applyNumberFormat="1" applyFont="1" applyFill="1" applyBorder="1" applyAlignment="1" applyProtection="1">
      <alignment horizontal="center" vertical="center" wrapText="1"/>
    </xf>
    <xf numFmtId="0" fontId="41" fillId="0" borderId="56" xfId="0" applyNumberFormat="1" applyFont="1" applyFill="1" applyBorder="1" applyAlignment="1" applyProtection="1">
      <alignment horizontal="center" vertical="center" wrapText="1"/>
    </xf>
    <xf numFmtId="0" fontId="41" fillId="0" borderId="56" xfId="0" applyNumberFormat="1" applyFont="1" applyFill="1" applyBorder="1" applyAlignment="1" applyProtection="1">
      <alignment horizontal="center" vertical="center" wrapText="1"/>
      <protection locked="0"/>
    </xf>
    <xf numFmtId="0" fontId="41" fillId="0" borderId="56" xfId="0" applyFont="1" applyFill="1" applyBorder="1" applyAlignment="1" applyProtection="1">
      <alignment horizontal="center" vertical="center"/>
      <protection locked="0"/>
    </xf>
    <xf numFmtId="165" fontId="39" fillId="0" borderId="56" xfId="0" applyNumberFormat="1" applyFont="1" applyFill="1" applyBorder="1" applyAlignment="1" applyProtection="1">
      <alignment horizontal="center" vertical="center" wrapText="1"/>
      <protection locked="0"/>
    </xf>
    <xf numFmtId="166" fontId="41" fillId="0" borderId="19" xfId="0" applyNumberFormat="1" applyFont="1" applyFill="1" applyBorder="1" applyAlignment="1">
      <alignment horizontal="center" vertical="center" wrapText="1"/>
    </xf>
    <xf numFmtId="0" fontId="5" fillId="10" borderId="56" xfId="0" applyFont="1" applyFill="1" applyBorder="1" applyAlignment="1" applyProtection="1">
      <alignment horizontal="center" vertical="center" wrapText="1"/>
    </xf>
    <xf numFmtId="165" fontId="17" fillId="10" borderId="71" xfId="0" applyNumberFormat="1" applyFont="1" applyFill="1" applyBorder="1" applyAlignment="1" applyProtection="1">
      <alignment horizontal="center" vertical="center" wrapText="1"/>
      <protection locked="0"/>
    </xf>
    <xf numFmtId="0" fontId="37" fillId="10" borderId="1" xfId="0" applyFont="1" applyFill="1" applyBorder="1" applyAlignment="1">
      <alignment horizontal="center" vertical="center"/>
    </xf>
    <xf numFmtId="0" fontId="17" fillId="10" borderId="72" xfId="0" applyFont="1" applyFill="1" applyBorder="1" applyAlignment="1" applyProtection="1">
      <alignment horizontal="center" vertical="center" wrapText="1"/>
      <protection locked="0"/>
    </xf>
    <xf numFmtId="49" fontId="2" fillId="10" borderId="56" xfId="0" applyNumberFormat="1" applyFont="1" applyFill="1" applyBorder="1" applyAlignment="1" applyProtection="1">
      <alignment horizontal="center" vertical="center" wrapText="1"/>
      <protection locked="0"/>
    </xf>
    <xf numFmtId="166" fontId="20" fillId="10" borderId="1" xfId="0" applyNumberFormat="1" applyFont="1" applyFill="1" applyBorder="1" applyAlignment="1">
      <alignment horizontal="center" vertical="center" wrapText="1"/>
    </xf>
    <xf numFmtId="0" fontId="1" fillId="10" borderId="56" xfId="0" applyFont="1" applyFill="1" applyBorder="1" applyAlignment="1" applyProtection="1">
      <alignment horizontal="center" vertical="center" wrapText="1"/>
      <protection locked="0"/>
    </xf>
    <xf numFmtId="49" fontId="4" fillId="10" borderId="56" xfId="0" applyNumberFormat="1" applyFont="1" applyFill="1" applyBorder="1" applyAlignment="1" applyProtection="1">
      <alignment horizontal="center" vertical="center" wrapText="1"/>
      <protection locked="0"/>
    </xf>
    <xf numFmtId="49" fontId="1" fillId="10" borderId="56" xfId="0" applyNumberFormat="1" applyFont="1" applyFill="1" applyBorder="1" applyAlignment="1" applyProtection="1">
      <alignment horizontal="center" vertical="center"/>
      <protection locked="0"/>
    </xf>
    <xf numFmtId="49" fontId="25" fillId="10" borderId="56" xfId="1" applyNumberFormat="1" applyFont="1" applyFill="1" applyBorder="1" applyAlignment="1" applyProtection="1">
      <alignment horizontal="center" vertical="center" wrapText="1"/>
      <protection locked="0"/>
    </xf>
    <xf numFmtId="49" fontId="1" fillId="10" borderId="56" xfId="0" applyNumberFormat="1" applyFont="1" applyFill="1" applyBorder="1" applyAlignment="1" applyProtection="1">
      <alignment horizontal="center" vertical="center" wrapText="1"/>
    </xf>
    <xf numFmtId="0" fontId="2" fillId="10" borderId="56" xfId="0" applyNumberFormat="1" applyFont="1" applyFill="1" applyBorder="1" applyAlignment="1" applyProtection="1">
      <alignment horizontal="center" vertical="center" wrapText="1"/>
    </xf>
    <xf numFmtId="0" fontId="18" fillId="10" borderId="56" xfId="0" applyFont="1" applyFill="1" applyBorder="1" applyAlignment="1" applyProtection="1">
      <alignment horizontal="center" vertical="center" wrapText="1"/>
      <protection locked="0"/>
    </xf>
    <xf numFmtId="0" fontId="18" fillId="10" borderId="56" xfId="0" applyFont="1" applyFill="1" applyBorder="1" applyAlignment="1" applyProtection="1">
      <alignment horizontal="center" vertical="center"/>
      <protection locked="0"/>
    </xf>
    <xf numFmtId="49" fontId="1" fillId="10" borderId="56" xfId="0" applyNumberFormat="1" applyFont="1" applyFill="1" applyBorder="1" applyAlignment="1" applyProtection="1">
      <alignment horizontal="center" vertical="center" wrapText="1"/>
      <protection locked="0"/>
    </xf>
    <xf numFmtId="49" fontId="41" fillId="10" borderId="56" xfId="0" applyNumberFormat="1" applyFont="1" applyFill="1" applyBorder="1" applyAlignment="1" applyProtection="1">
      <alignment horizontal="center" vertical="center" wrapText="1"/>
      <protection locked="0"/>
    </xf>
    <xf numFmtId="0" fontId="1" fillId="10" borderId="56" xfId="0" applyNumberFormat="1" applyFont="1" applyFill="1" applyBorder="1" applyAlignment="1" applyProtection="1">
      <alignment horizontal="center" vertical="center" wrapText="1"/>
      <protection locked="0"/>
    </xf>
    <xf numFmtId="0" fontId="41" fillId="10" borderId="56" xfId="0" applyFont="1" applyFill="1" applyBorder="1" applyAlignment="1" applyProtection="1">
      <alignment horizontal="center" vertical="center"/>
      <protection locked="0"/>
    </xf>
    <xf numFmtId="0" fontId="1" fillId="10" borderId="56" xfId="0" applyFont="1" applyFill="1" applyBorder="1" applyAlignment="1" applyProtection="1">
      <alignment horizontal="center" vertical="center"/>
      <protection locked="0"/>
    </xf>
    <xf numFmtId="165" fontId="17" fillId="10" borderId="56" xfId="0" applyNumberFormat="1" applyFont="1" applyFill="1" applyBorder="1" applyAlignment="1" applyProtection="1">
      <alignment horizontal="center" vertical="center" wrapText="1"/>
      <protection locked="0"/>
    </xf>
    <xf numFmtId="0" fontId="4" fillId="0" borderId="56" xfId="0" applyFont="1" applyFill="1" applyBorder="1" applyAlignment="1" applyProtection="1">
      <alignment horizontal="center" vertical="center" wrapText="1"/>
    </xf>
    <xf numFmtId="0" fontId="5" fillId="0" borderId="56" xfId="0" applyFont="1" applyFill="1" applyBorder="1" applyAlignment="1" applyProtection="1">
      <alignment horizontal="center" vertical="center" wrapText="1"/>
    </xf>
    <xf numFmtId="0" fontId="18" fillId="0" borderId="56" xfId="0" applyFont="1" applyFill="1" applyBorder="1" applyAlignment="1" applyProtection="1">
      <alignment horizontal="center" vertical="center" wrapText="1"/>
      <protection locked="0"/>
    </xf>
    <xf numFmtId="0" fontId="18" fillId="0" borderId="56" xfId="0" applyFont="1" applyFill="1" applyBorder="1" applyAlignment="1" applyProtection="1">
      <alignment horizontal="center" vertical="center"/>
      <protection locked="0"/>
    </xf>
    <xf numFmtId="0" fontId="41" fillId="10" borderId="56" xfId="0" applyFont="1" applyFill="1" applyBorder="1" applyAlignment="1" applyProtection="1">
      <alignment horizontal="center" vertical="center" wrapText="1"/>
      <protection locked="0"/>
    </xf>
    <xf numFmtId="165" fontId="17" fillId="15" borderId="56" xfId="0" applyNumberFormat="1" applyFont="1" applyFill="1" applyBorder="1" applyAlignment="1" applyProtection="1">
      <alignment horizontal="center" vertical="center" wrapText="1"/>
      <protection locked="0"/>
    </xf>
    <xf numFmtId="0" fontId="17" fillId="15" borderId="56" xfId="0" applyFont="1" applyFill="1" applyBorder="1" applyAlignment="1" applyProtection="1">
      <alignment horizontal="center" vertical="center" wrapText="1"/>
      <protection locked="0"/>
    </xf>
    <xf numFmtId="49" fontId="28" fillId="15" borderId="56" xfId="0" applyNumberFormat="1" applyFont="1" applyFill="1" applyBorder="1" applyAlignment="1" applyProtection="1">
      <alignment horizontal="center" vertical="center" wrapText="1"/>
      <protection locked="0"/>
    </xf>
    <xf numFmtId="49" fontId="44" fillId="15" borderId="56" xfId="0" applyNumberFormat="1" applyFont="1" applyFill="1" applyBorder="1" applyAlignment="1" applyProtection="1">
      <alignment horizontal="center" vertical="center" wrapText="1"/>
      <protection locked="0"/>
    </xf>
    <xf numFmtId="49" fontId="17" fillId="15" borderId="56" xfId="0" applyNumberFormat="1" applyFont="1" applyFill="1" applyBorder="1" applyAlignment="1" applyProtection="1">
      <alignment horizontal="center" vertical="center"/>
      <protection locked="0"/>
    </xf>
    <xf numFmtId="49" fontId="46" fillId="15" borderId="56" xfId="1" applyNumberFormat="1" applyFont="1" applyFill="1" applyBorder="1" applyAlignment="1" applyProtection="1">
      <alignment horizontal="center" vertical="center" wrapText="1"/>
      <protection locked="0"/>
    </xf>
    <xf numFmtId="49" fontId="17" fillId="15" borderId="56" xfId="0" applyNumberFormat="1" applyFont="1" applyFill="1" applyBorder="1" applyAlignment="1" applyProtection="1">
      <alignment horizontal="center" vertical="center" wrapText="1"/>
    </xf>
    <xf numFmtId="0" fontId="28" fillId="15" borderId="56" xfId="0" applyNumberFormat="1" applyFont="1" applyFill="1" applyBorder="1" applyAlignment="1" applyProtection="1">
      <alignment horizontal="center" vertical="center" wrapText="1"/>
    </xf>
    <xf numFmtId="0" fontId="47" fillId="15" borderId="56" xfId="0" applyFont="1" applyFill="1" applyBorder="1" applyAlignment="1" applyProtection="1">
      <alignment horizontal="center" vertical="center" wrapText="1"/>
      <protection locked="0"/>
    </xf>
    <xf numFmtId="0" fontId="47" fillId="15" borderId="56" xfId="0" applyFont="1" applyFill="1" applyBorder="1" applyAlignment="1" applyProtection="1">
      <alignment horizontal="center" vertical="center"/>
      <protection locked="0"/>
    </xf>
    <xf numFmtId="49" fontId="39" fillId="15" borderId="56" xfId="0" applyNumberFormat="1" applyFont="1" applyFill="1" applyBorder="1" applyAlignment="1" applyProtection="1">
      <alignment horizontal="center" vertical="center" wrapText="1"/>
      <protection locked="0"/>
    </xf>
    <xf numFmtId="0" fontId="39" fillId="15" borderId="56" xfId="0" applyFont="1" applyFill="1" applyBorder="1" applyAlignment="1" applyProtection="1">
      <alignment horizontal="center" vertical="center" wrapText="1"/>
      <protection locked="0"/>
    </xf>
    <xf numFmtId="49" fontId="17" fillId="15" borderId="56" xfId="0" applyNumberFormat="1" applyFont="1" applyFill="1" applyBorder="1" applyAlignment="1" applyProtection="1">
      <alignment horizontal="center" vertical="center" wrapText="1"/>
      <protection locked="0"/>
    </xf>
    <xf numFmtId="0" fontId="17" fillId="15" borderId="56" xfId="0" applyNumberFormat="1" applyFont="1" applyFill="1" applyBorder="1" applyAlignment="1" applyProtection="1">
      <alignment horizontal="center" vertical="center" wrapText="1"/>
      <protection locked="0"/>
    </xf>
    <xf numFmtId="0" fontId="39" fillId="15" borderId="56" xfId="0" applyFont="1" applyFill="1" applyBorder="1" applyAlignment="1" applyProtection="1">
      <alignment horizontal="center" vertical="center"/>
      <protection locked="0"/>
    </xf>
    <xf numFmtId="0" fontId="17" fillId="15" borderId="56" xfId="0" applyFont="1" applyFill="1" applyBorder="1" applyAlignment="1" applyProtection="1">
      <alignment horizontal="center" vertical="center"/>
      <protection locked="0"/>
    </xf>
    <xf numFmtId="49" fontId="39" fillId="15" borderId="56" xfId="0" applyNumberFormat="1" applyFont="1" applyFill="1" applyBorder="1" applyAlignment="1" applyProtection="1">
      <alignment horizontal="center" vertical="center"/>
      <protection locked="0"/>
    </xf>
    <xf numFmtId="0" fontId="17" fillId="25" borderId="56" xfId="0" applyFont="1" applyFill="1" applyBorder="1" applyAlignment="1" applyProtection="1">
      <alignment horizontal="center" vertical="center" wrapText="1"/>
      <protection locked="0"/>
    </xf>
    <xf numFmtId="165" fontId="17" fillId="25" borderId="56" xfId="0" applyNumberFormat="1" applyFont="1" applyFill="1" applyBorder="1" applyAlignment="1" applyProtection="1">
      <alignment horizontal="center" vertical="center" wrapText="1"/>
      <protection locked="0"/>
    </xf>
    <xf numFmtId="0" fontId="4" fillId="25" borderId="56" xfId="0" applyFont="1" applyFill="1" applyBorder="1" applyAlignment="1" applyProtection="1">
      <alignment horizontal="center" vertical="center" wrapText="1"/>
    </xf>
    <xf numFmtId="0" fontId="5" fillId="25" borderId="56" xfId="0" applyFont="1" applyFill="1" applyBorder="1" applyAlignment="1" applyProtection="1">
      <alignment horizontal="center" vertical="center" wrapText="1"/>
    </xf>
    <xf numFmtId="49" fontId="1" fillId="25" borderId="56" xfId="0" applyNumberFormat="1" applyFont="1" applyFill="1" applyBorder="1" applyAlignment="1" applyProtection="1">
      <alignment horizontal="center" vertical="center" wrapText="1"/>
      <protection locked="0"/>
    </xf>
    <xf numFmtId="166" fontId="20" fillId="25" borderId="1" xfId="0" applyNumberFormat="1" applyFont="1" applyFill="1" applyBorder="1" applyAlignment="1">
      <alignment horizontal="center" vertical="center" wrapText="1"/>
    </xf>
    <xf numFmtId="0" fontId="1" fillId="25" borderId="56" xfId="0" applyFont="1" applyFill="1" applyBorder="1" applyAlignment="1" applyProtection="1">
      <alignment horizontal="center" vertical="center" wrapText="1"/>
      <protection locked="0"/>
    </xf>
    <xf numFmtId="49" fontId="4" fillId="25" borderId="56" xfId="0" applyNumberFormat="1" applyFont="1" applyFill="1" applyBorder="1" applyAlignment="1" applyProtection="1">
      <alignment horizontal="center" vertical="center" wrapText="1"/>
      <protection locked="0"/>
    </xf>
    <xf numFmtId="49" fontId="1" fillId="25" borderId="56" xfId="0" applyNumberFormat="1" applyFont="1" applyFill="1" applyBorder="1" applyAlignment="1" applyProtection="1">
      <alignment horizontal="center" vertical="center"/>
      <protection locked="0"/>
    </xf>
    <xf numFmtId="49" fontId="25" fillId="25" borderId="56" xfId="1" applyNumberFormat="1" applyFont="1" applyFill="1" applyBorder="1" applyAlignment="1" applyProtection="1">
      <alignment horizontal="center" vertical="center" wrapText="1"/>
      <protection locked="0"/>
    </xf>
    <xf numFmtId="49" fontId="1" fillId="25" borderId="56" xfId="0" applyNumberFormat="1" applyFont="1" applyFill="1" applyBorder="1" applyAlignment="1" applyProtection="1">
      <alignment horizontal="center" vertical="center" wrapText="1"/>
    </xf>
    <xf numFmtId="0" fontId="2" fillId="25" borderId="56" xfId="0" applyNumberFormat="1" applyFont="1" applyFill="1" applyBorder="1" applyAlignment="1" applyProtection="1">
      <alignment horizontal="center" vertical="center" wrapText="1"/>
    </xf>
    <xf numFmtId="0" fontId="1" fillId="25" borderId="56" xfId="0" applyNumberFormat="1" applyFont="1" applyFill="1" applyBorder="1" applyAlignment="1" applyProtection="1">
      <alignment horizontal="center" vertical="center" wrapText="1"/>
      <protection locked="0"/>
    </xf>
    <xf numFmtId="0" fontId="1" fillId="25" borderId="56" xfId="0" applyFont="1" applyFill="1" applyBorder="1" applyAlignment="1" applyProtection="1">
      <alignment horizontal="center" vertical="center"/>
      <protection locked="0"/>
    </xf>
    <xf numFmtId="0" fontId="2" fillId="25" borderId="0" xfId="0" applyFont="1" applyFill="1" applyAlignment="1" applyProtection="1">
      <alignment horizontal="center" vertical="center" wrapText="1"/>
    </xf>
    <xf numFmtId="0" fontId="1" fillId="25" borderId="0" xfId="0" applyFont="1" applyFill="1" applyAlignment="1" applyProtection="1">
      <alignment horizontal="center" vertical="center" wrapText="1"/>
    </xf>
    <xf numFmtId="0" fontId="48" fillId="25" borderId="56" xfId="0" applyFont="1" applyFill="1" applyBorder="1" applyAlignment="1" applyProtection="1">
      <alignment horizontal="center" vertical="center" wrapText="1"/>
    </xf>
    <xf numFmtId="0" fontId="48" fillId="25" borderId="0" xfId="0" applyFont="1" applyFill="1" applyAlignment="1" applyProtection="1">
      <alignment horizontal="center" vertical="center" wrapText="1"/>
    </xf>
    <xf numFmtId="0" fontId="16" fillId="25" borderId="56" xfId="0" applyFont="1" applyFill="1" applyBorder="1" applyAlignment="1" applyProtection="1">
      <alignment horizontal="center" vertical="center" wrapText="1"/>
      <protection locked="0"/>
    </xf>
    <xf numFmtId="0" fontId="16" fillId="25" borderId="56" xfId="0" applyFont="1" applyFill="1" applyBorder="1" applyAlignment="1" applyProtection="1">
      <alignment horizontal="center" vertical="center"/>
      <protection locked="0"/>
    </xf>
    <xf numFmtId="0" fontId="41" fillId="26" borderId="56" xfId="0" applyFont="1" applyFill="1" applyBorder="1" applyAlignment="1" applyProtection="1">
      <alignment horizontal="center" vertical="center" wrapText="1"/>
      <protection locked="0"/>
    </xf>
    <xf numFmtId="0" fontId="49" fillId="0" borderId="33" xfId="0" applyNumberFormat="1" applyFont="1" applyBorder="1" applyAlignment="1" applyProtection="1">
      <alignment horizontal="left" vertical="center" wrapText="1"/>
    </xf>
    <xf numFmtId="0" fontId="49" fillId="0" borderId="31" xfId="0" applyNumberFormat="1" applyFont="1" applyBorder="1" applyAlignment="1" applyProtection="1">
      <alignment horizontal="left" vertical="center" wrapText="1"/>
    </xf>
    <xf numFmtId="0" fontId="50" fillId="0" borderId="15" xfId="0" applyFont="1" applyFill="1" applyBorder="1" applyAlignment="1">
      <alignment vertical="center" wrapText="1"/>
    </xf>
    <xf numFmtId="0" fontId="49" fillId="0" borderId="16" xfId="0" applyNumberFormat="1" applyFont="1" applyBorder="1" applyAlignment="1" applyProtection="1">
      <alignment horizontal="left" vertical="center" wrapText="1"/>
    </xf>
    <xf numFmtId="0" fontId="49" fillId="0" borderId="56" xfId="0" applyFont="1" applyFill="1" applyBorder="1" applyAlignment="1" applyProtection="1">
      <alignment horizontal="center" vertical="center" wrapText="1"/>
      <protection locked="0"/>
    </xf>
    <xf numFmtId="0" fontId="49" fillId="0" borderId="56" xfId="0" applyFont="1" applyBorder="1" applyAlignment="1" applyProtection="1">
      <alignment horizontal="center" vertical="center" wrapText="1"/>
      <protection locked="0"/>
    </xf>
    <xf numFmtId="0" fontId="49" fillId="0" borderId="56" xfId="0" applyFont="1" applyBorder="1" applyAlignment="1" applyProtection="1">
      <alignment horizontal="center" vertical="center"/>
      <protection locked="0"/>
    </xf>
    <xf numFmtId="0" fontId="49" fillId="25" borderId="56" xfId="0" applyFont="1" applyFill="1" applyBorder="1" applyAlignment="1" applyProtection="1">
      <alignment horizontal="center" vertical="center" wrapText="1"/>
      <protection locked="0"/>
    </xf>
    <xf numFmtId="0" fontId="49" fillId="26" borderId="0" xfId="0" applyNumberFormat="1" applyFont="1" applyFill="1" applyBorder="1" applyAlignment="1" applyProtection="1">
      <alignment horizontal="left" vertical="center" wrapText="1"/>
    </xf>
    <xf numFmtId="0" fontId="50" fillId="26" borderId="0" xfId="0" applyFont="1" applyFill="1" applyBorder="1" applyAlignment="1">
      <alignment vertical="center" wrapText="1"/>
    </xf>
    <xf numFmtId="0" fontId="17" fillId="25" borderId="71" xfId="0" applyFont="1" applyFill="1" applyBorder="1" applyAlignment="1" applyProtection="1">
      <alignment horizontal="center" vertical="center" wrapText="1"/>
      <protection locked="0"/>
    </xf>
    <xf numFmtId="0" fontId="49" fillId="26" borderId="1" xfId="0" applyNumberFormat="1" applyFont="1" applyFill="1" applyBorder="1" applyAlignment="1" applyProtection="1">
      <alignment horizontal="left" vertical="center" wrapText="1"/>
    </xf>
    <xf numFmtId="0" fontId="49" fillId="0" borderId="33" xfId="0" applyNumberFormat="1" applyFont="1" applyFill="1" applyBorder="1" applyAlignment="1" applyProtection="1">
      <alignment horizontal="left" vertical="center" wrapText="1"/>
    </xf>
    <xf numFmtId="0" fontId="49" fillId="0" borderId="56" xfId="0" applyFont="1" applyFill="1" applyBorder="1" applyAlignment="1" applyProtection="1">
      <alignment horizontal="center" vertical="center"/>
      <protection locked="0"/>
    </xf>
    <xf numFmtId="0" fontId="16" fillId="0" borderId="56" xfId="0" applyFont="1" applyFill="1" applyBorder="1" applyAlignment="1" applyProtection="1">
      <alignment horizontal="center" vertical="center" wrapText="1"/>
      <protection locked="0"/>
    </xf>
    <xf numFmtId="0" fontId="16" fillId="0" borderId="56" xfId="0" applyFont="1" applyFill="1" applyBorder="1" applyAlignment="1" applyProtection="1">
      <alignment horizontal="center" vertical="center"/>
      <protection locked="0"/>
    </xf>
    <xf numFmtId="0" fontId="49" fillId="0" borderId="56" xfId="0" applyNumberFormat="1" applyFont="1" applyFill="1" applyBorder="1" applyAlignment="1" applyProtection="1">
      <alignment horizontal="center" vertical="center" wrapText="1"/>
    </xf>
    <xf numFmtId="169" fontId="41" fillId="0" borderId="56" xfId="0" applyNumberFormat="1" applyFont="1" applyFill="1" applyBorder="1" applyAlignment="1" applyProtection="1">
      <alignment horizontal="center" vertical="center" wrapText="1"/>
    </xf>
    <xf numFmtId="0" fontId="17" fillId="27" borderId="56" xfId="0" applyFont="1" applyFill="1" applyBorder="1" applyAlignment="1" applyProtection="1">
      <alignment horizontal="center" vertical="center" wrapText="1"/>
      <protection locked="0"/>
    </xf>
    <xf numFmtId="0" fontId="49" fillId="27" borderId="33" xfId="0" applyNumberFormat="1" applyFont="1" applyFill="1" applyBorder="1" applyAlignment="1" applyProtection="1">
      <alignment horizontal="left" vertical="center" wrapText="1"/>
    </xf>
    <xf numFmtId="166" fontId="20" fillId="27" borderId="1" xfId="0" applyNumberFormat="1" applyFont="1" applyFill="1" applyBorder="1" applyAlignment="1">
      <alignment horizontal="center" vertical="center" wrapText="1"/>
    </xf>
    <xf numFmtId="0" fontId="1" fillId="27" borderId="56" xfId="0" applyFont="1" applyFill="1" applyBorder="1" applyAlignment="1" applyProtection="1">
      <alignment horizontal="center" vertical="center" wrapText="1"/>
      <protection locked="0"/>
    </xf>
    <xf numFmtId="0" fontId="50" fillId="27" borderId="15" xfId="0" applyFont="1" applyFill="1" applyBorder="1" applyAlignment="1">
      <alignment vertical="center" wrapText="1"/>
    </xf>
    <xf numFmtId="49" fontId="4" fillId="27" borderId="56" xfId="0" applyNumberFormat="1" applyFont="1" applyFill="1" applyBorder="1" applyAlignment="1" applyProtection="1">
      <alignment horizontal="center" vertical="center" wrapText="1"/>
      <protection locked="0"/>
    </xf>
    <xf numFmtId="49" fontId="1" fillId="27" borderId="56" xfId="0" applyNumberFormat="1" applyFont="1" applyFill="1" applyBorder="1" applyAlignment="1" applyProtection="1">
      <alignment horizontal="center" vertical="center"/>
      <protection locked="0"/>
    </xf>
    <xf numFmtId="49" fontId="25" fillId="27" borderId="56" xfId="1" applyNumberFormat="1" applyFont="1" applyFill="1" applyBorder="1" applyAlignment="1" applyProtection="1">
      <alignment horizontal="center" vertical="center" wrapText="1"/>
      <protection locked="0"/>
    </xf>
    <xf numFmtId="49" fontId="1" fillId="27" borderId="56" xfId="0" applyNumberFormat="1" applyFont="1" applyFill="1" applyBorder="1" applyAlignment="1" applyProtection="1">
      <alignment horizontal="center" vertical="center" wrapText="1"/>
    </xf>
    <xf numFmtId="0" fontId="2" fillId="27" borderId="56" xfId="0" applyNumberFormat="1" applyFont="1" applyFill="1" applyBorder="1" applyAlignment="1" applyProtection="1">
      <alignment horizontal="center" vertical="center" wrapText="1"/>
    </xf>
    <xf numFmtId="0" fontId="49" fillId="27" borderId="56" xfId="0" applyFont="1" applyFill="1" applyBorder="1" applyAlignment="1" applyProtection="1">
      <alignment horizontal="center" vertical="center" wrapText="1"/>
      <protection locked="0"/>
    </xf>
    <xf numFmtId="0" fontId="18" fillId="27" borderId="56" xfId="0" applyFont="1" applyFill="1" applyBorder="1" applyAlignment="1" applyProtection="1">
      <alignment horizontal="center" vertical="center" wrapText="1"/>
      <protection locked="0"/>
    </xf>
    <xf numFmtId="0" fontId="41" fillId="27" borderId="56" xfId="0" applyFont="1" applyFill="1" applyBorder="1" applyAlignment="1" applyProtection="1">
      <alignment horizontal="center" vertical="center" wrapText="1"/>
      <protection locked="0"/>
    </xf>
    <xf numFmtId="0" fontId="49" fillId="27" borderId="56" xfId="0" applyFont="1" applyFill="1" applyBorder="1" applyAlignment="1" applyProtection="1">
      <alignment horizontal="center" vertical="center"/>
      <protection locked="0"/>
    </xf>
    <xf numFmtId="49" fontId="1" fillId="27" borderId="56" xfId="0" applyNumberFormat="1" applyFont="1" applyFill="1" applyBorder="1" applyAlignment="1" applyProtection="1">
      <alignment horizontal="center" vertical="center" wrapText="1"/>
      <protection locked="0"/>
    </xf>
    <xf numFmtId="0" fontId="49" fillId="27" borderId="56" xfId="0" applyNumberFormat="1" applyFont="1" applyFill="1" applyBorder="1" applyAlignment="1" applyProtection="1">
      <alignment horizontal="center" vertical="center" wrapText="1"/>
    </xf>
    <xf numFmtId="169" fontId="41" fillId="27" borderId="56" xfId="0" applyNumberFormat="1" applyFont="1" applyFill="1" applyBorder="1" applyAlignment="1" applyProtection="1">
      <alignment horizontal="center" vertical="center" wrapText="1"/>
    </xf>
    <xf numFmtId="0" fontId="1" fillId="27" borderId="56" xfId="0" applyNumberFormat="1" applyFont="1" applyFill="1" applyBorder="1" applyAlignment="1" applyProtection="1">
      <alignment horizontal="center" vertical="center" wrapText="1"/>
      <protection locked="0"/>
    </xf>
    <xf numFmtId="0" fontId="17" fillId="27" borderId="56" xfId="0" applyFont="1" applyFill="1" applyBorder="1" applyAlignment="1" applyProtection="1">
      <alignment horizontal="center" vertical="center"/>
      <protection locked="0"/>
    </xf>
    <xf numFmtId="0" fontId="1" fillId="27" borderId="56" xfId="0" applyFont="1" applyFill="1" applyBorder="1" applyAlignment="1" applyProtection="1">
      <alignment horizontal="center" vertical="center"/>
      <protection locked="0"/>
    </xf>
    <xf numFmtId="0" fontId="41" fillId="27" borderId="56" xfId="0" applyNumberFormat="1" applyFont="1" applyFill="1" applyBorder="1" applyAlignment="1" applyProtection="1">
      <alignment horizontal="center" vertical="center" wrapText="1"/>
    </xf>
    <xf numFmtId="0" fontId="17" fillId="28" borderId="56" xfId="0" applyFont="1" applyFill="1" applyBorder="1" applyAlignment="1" applyProtection="1">
      <alignment horizontal="center" vertical="center" wrapText="1"/>
      <protection locked="0"/>
    </xf>
    <xf numFmtId="0" fontId="49" fillId="28" borderId="33" xfId="0" applyNumberFormat="1" applyFont="1" applyFill="1" applyBorder="1" applyAlignment="1" applyProtection="1">
      <alignment horizontal="left" vertical="center" wrapText="1"/>
    </xf>
    <xf numFmtId="166" fontId="20" fillId="28" borderId="1" xfId="0" applyNumberFormat="1" applyFont="1" applyFill="1" applyBorder="1" applyAlignment="1">
      <alignment horizontal="center" vertical="center" wrapText="1"/>
    </xf>
    <xf numFmtId="0" fontId="1" fillId="28" borderId="56" xfId="0" applyFont="1" applyFill="1" applyBorder="1" applyAlignment="1" applyProtection="1">
      <alignment horizontal="center" vertical="center" wrapText="1"/>
      <protection locked="0"/>
    </xf>
    <xf numFmtId="0" fontId="50" fillId="28" borderId="15" xfId="0" applyFont="1" applyFill="1" applyBorder="1" applyAlignment="1">
      <alignment vertical="center" wrapText="1"/>
    </xf>
    <xf numFmtId="49" fontId="4" fillId="28" borderId="56" xfId="0" applyNumberFormat="1" applyFont="1" applyFill="1" applyBorder="1" applyAlignment="1" applyProtection="1">
      <alignment horizontal="center" vertical="center" wrapText="1"/>
      <protection locked="0"/>
    </xf>
    <xf numFmtId="49" fontId="1" fillId="28" borderId="56" xfId="0" applyNumberFormat="1" applyFont="1" applyFill="1" applyBorder="1" applyAlignment="1" applyProtection="1">
      <alignment horizontal="center" vertical="center"/>
      <protection locked="0"/>
    </xf>
    <xf numFmtId="49" fontId="1" fillId="28" borderId="56" xfId="0" applyNumberFormat="1" applyFont="1" applyFill="1" applyBorder="1" applyAlignment="1" applyProtection="1">
      <alignment horizontal="center" vertical="center" wrapText="1"/>
    </xf>
    <xf numFmtId="0" fontId="2" fillId="28" borderId="56" xfId="0" applyNumberFormat="1" applyFont="1" applyFill="1" applyBorder="1" applyAlignment="1" applyProtection="1">
      <alignment horizontal="center" vertical="center" wrapText="1"/>
    </xf>
    <xf numFmtId="0" fontId="18" fillId="28" borderId="56" xfId="0" applyFont="1" applyFill="1" applyBorder="1" applyAlignment="1" applyProtection="1">
      <alignment horizontal="center" vertical="center" wrapText="1"/>
      <protection locked="0"/>
    </xf>
    <xf numFmtId="0" fontId="41" fillId="28" borderId="56" xfId="0" applyFont="1" applyFill="1" applyBorder="1" applyAlignment="1" applyProtection="1">
      <alignment horizontal="center" vertical="center" wrapText="1"/>
      <protection locked="0"/>
    </xf>
    <xf numFmtId="0" fontId="49" fillId="28" borderId="56" xfId="0" applyFont="1" applyFill="1" applyBorder="1" applyAlignment="1" applyProtection="1">
      <alignment horizontal="center" vertical="center"/>
      <protection locked="0"/>
    </xf>
    <xf numFmtId="49" fontId="1" fillId="28" borderId="56" xfId="0" applyNumberFormat="1" applyFont="1" applyFill="1" applyBorder="1" applyAlignment="1" applyProtection="1">
      <alignment horizontal="center" vertical="center" wrapText="1"/>
      <protection locked="0"/>
    </xf>
    <xf numFmtId="0" fontId="49" fillId="28" borderId="56" xfId="0" applyNumberFormat="1" applyFont="1" applyFill="1" applyBorder="1" applyAlignment="1" applyProtection="1">
      <alignment horizontal="center" vertical="center" wrapText="1"/>
    </xf>
    <xf numFmtId="169" fontId="41" fillId="28" borderId="56" xfId="0" applyNumberFormat="1" applyFont="1" applyFill="1" applyBorder="1" applyAlignment="1" applyProtection="1">
      <alignment horizontal="center" vertical="center" wrapText="1"/>
    </xf>
    <xf numFmtId="0" fontId="1" fillId="28" borderId="56" xfId="0" applyNumberFormat="1" applyFont="1" applyFill="1" applyBorder="1" applyAlignment="1" applyProtection="1">
      <alignment horizontal="center" vertical="center" wrapText="1"/>
      <protection locked="0"/>
    </xf>
    <xf numFmtId="0" fontId="41" fillId="28" borderId="56" xfId="0" applyFont="1" applyFill="1" applyBorder="1" applyAlignment="1" applyProtection="1">
      <alignment horizontal="center" vertical="center"/>
      <protection locked="0"/>
    </xf>
    <xf numFmtId="0" fontId="49" fillId="27" borderId="31" xfId="0" applyNumberFormat="1" applyFont="1" applyFill="1" applyBorder="1" applyAlignment="1" applyProtection="1">
      <alignment horizontal="left" vertical="center" wrapText="1"/>
    </xf>
    <xf numFmtId="0" fontId="18" fillId="27" borderId="56" xfId="0" applyFont="1" applyFill="1" applyBorder="1" applyAlignment="1" applyProtection="1">
      <alignment horizontal="center" vertical="center"/>
      <protection locked="0"/>
    </xf>
    <xf numFmtId="49" fontId="41" fillId="27" borderId="56" xfId="0" applyNumberFormat="1" applyFont="1" applyFill="1" applyBorder="1" applyAlignment="1" applyProtection="1">
      <alignment horizontal="center" vertical="center" wrapText="1"/>
      <protection locked="0"/>
    </xf>
    <xf numFmtId="0" fontId="41" fillId="27" borderId="56" xfId="0" applyFont="1" applyFill="1" applyBorder="1" applyAlignment="1" applyProtection="1">
      <alignment horizontal="center" vertical="center"/>
      <protection locked="0"/>
    </xf>
    <xf numFmtId="0" fontId="48" fillId="27" borderId="72" xfId="0" applyFont="1" applyFill="1" applyBorder="1" applyAlignment="1" applyProtection="1">
      <alignment horizontal="center" vertical="center" wrapText="1"/>
      <protection locked="0"/>
    </xf>
    <xf numFmtId="166" fontId="1" fillId="27" borderId="19" xfId="0" applyNumberFormat="1" applyFont="1" applyFill="1" applyBorder="1" applyAlignment="1">
      <alignment horizontal="center" vertical="center" wrapText="1"/>
    </xf>
    <xf numFmtId="0" fontId="16" fillId="27" borderId="56" xfId="0" applyFont="1" applyFill="1" applyBorder="1" applyAlignment="1" applyProtection="1">
      <alignment horizontal="center" vertical="center" wrapText="1"/>
      <protection locked="0"/>
    </xf>
    <xf numFmtId="49" fontId="16" fillId="27" borderId="56" xfId="0" applyNumberFormat="1" applyFont="1" applyFill="1" applyBorder="1" applyAlignment="1" applyProtection="1">
      <alignment horizontal="center" vertical="center" wrapText="1"/>
      <protection locked="0"/>
    </xf>
    <xf numFmtId="49" fontId="16" fillId="27" borderId="56" xfId="0" applyNumberFormat="1" applyFont="1" applyFill="1" applyBorder="1" applyAlignment="1" applyProtection="1">
      <alignment horizontal="center" vertical="center"/>
      <protection locked="0"/>
    </xf>
    <xf numFmtId="49" fontId="16" fillId="27" borderId="56" xfId="0" applyNumberFormat="1" applyFont="1" applyFill="1" applyBorder="1" applyAlignment="1" applyProtection="1">
      <alignment horizontal="center" vertical="center" wrapText="1"/>
    </xf>
    <xf numFmtId="0" fontId="16" fillId="27" borderId="56" xfId="0" applyNumberFormat="1" applyFont="1" applyFill="1" applyBorder="1" applyAlignment="1" applyProtection="1">
      <alignment horizontal="center" vertical="center" wrapText="1"/>
    </xf>
    <xf numFmtId="169" fontId="49" fillId="27" borderId="56" xfId="0" applyNumberFormat="1" applyFont="1" applyFill="1" applyBorder="1" applyAlignment="1" applyProtection="1">
      <alignment horizontal="center" vertical="center" wrapText="1"/>
    </xf>
    <xf numFmtId="0" fontId="16" fillId="27" borderId="56" xfId="0" applyFont="1" applyFill="1" applyBorder="1" applyAlignment="1" applyProtection="1">
      <alignment horizontal="center" vertical="center"/>
      <protection locked="0"/>
    </xf>
    <xf numFmtId="0" fontId="41" fillId="27" borderId="56" xfId="0" applyNumberFormat="1" applyFont="1" applyFill="1" applyBorder="1" applyAlignment="1" applyProtection="1">
      <alignment horizontal="center" vertical="center" wrapText="1"/>
      <protection locked="0"/>
    </xf>
    <xf numFmtId="49" fontId="43" fillId="27" borderId="56" xfId="0" applyNumberFormat="1" applyFont="1" applyFill="1" applyBorder="1" applyAlignment="1" applyProtection="1">
      <alignment horizontal="center" vertical="center" wrapText="1"/>
      <protection locked="0"/>
    </xf>
    <xf numFmtId="165" fontId="48" fillId="0" borderId="56" xfId="0" applyNumberFormat="1" applyFont="1" applyFill="1" applyBorder="1" applyAlignment="1" applyProtection="1">
      <alignment horizontal="center" vertical="center" wrapText="1"/>
      <protection locked="0"/>
    </xf>
    <xf numFmtId="49" fontId="16" fillId="0" borderId="56" xfId="0" applyNumberFormat="1" applyFont="1" applyFill="1" applyBorder="1" applyAlignment="1" applyProtection="1">
      <alignment horizontal="center" vertical="center" wrapText="1"/>
      <protection locked="0"/>
    </xf>
    <xf numFmtId="49" fontId="3" fillId="0" borderId="56" xfId="1" applyNumberFormat="1" applyFill="1" applyBorder="1" applyAlignment="1" applyProtection="1">
      <alignment horizontal="center" vertical="center" wrapText="1"/>
      <protection locked="0"/>
    </xf>
    <xf numFmtId="49" fontId="3" fillId="27" borderId="56" xfId="1" applyNumberFormat="1" applyFill="1" applyBorder="1" applyAlignment="1" applyProtection="1">
      <alignment horizontal="center" vertical="center" wrapText="1"/>
      <protection locked="0"/>
    </xf>
    <xf numFmtId="49" fontId="3" fillId="28" borderId="56" xfId="1" applyNumberFormat="1" applyFill="1" applyBorder="1" applyAlignment="1" applyProtection="1">
      <alignment horizontal="center" vertical="center" wrapText="1"/>
      <protection locked="0"/>
    </xf>
    <xf numFmtId="0" fontId="5" fillId="8" borderId="71" xfId="0" applyFont="1" applyFill="1" applyBorder="1" applyAlignment="1" applyProtection="1">
      <alignment horizontal="center" vertical="center" wrapText="1"/>
    </xf>
    <xf numFmtId="0" fontId="5" fillId="0" borderId="71" xfId="0" applyFont="1" applyFill="1" applyBorder="1" applyAlignment="1" applyProtection="1">
      <alignment horizontal="center" vertical="center" wrapText="1"/>
    </xf>
    <xf numFmtId="0" fontId="48" fillId="25" borderId="71" xfId="0" applyFont="1" applyFill="1" applyBorder="1" applyAlignment="1" applyProtection="1">
      <alignment horizontal="center" vertical="center" wrapText="1"/>
    </xf>
    <xf numFmtId="49" fontId="38" fillId="24" borderId="73" xfId="0" applyNumberFormat="1" applyFont="1" applyFill="1" applyBorder="1" applyAlignment="1" applyProtection="1">
      <alignment horizontal="center" vertical="center" wrapText="1"/>
    </xf>
    <xf numFmtId="0" fontId="51" fillId="0" borderId="1" xfId="0" applyFont="1" applyBorder="1" applyAlignment="1">
      <alignment vertical="center"/>
    </xf>
    <xf numFmtId="0" fontId="51" fillId="25" borderId="1" xfId="0" applyFont="1" applyFill="1" applyBorder="1" applyAlignment="1">
      <alignment vertical="center"/>
    </xf>
    <xf numFmtId="0" fontId="45" fillId="15" borderId="72" xfId="0" applyFont="1" applyFill="1" applyBorder="1" applyAlignment="1" applyProtection="1">
      <alignment horizontal="center" vertical="center" wrapText="1"/>
      <protection locked="0"/>
    </xf>
    <xf numFmtId="166" fontId="45" fillId="0" borderId="1" xfId="0" applyNumberFormat="1" applyFont="1" applyFill="1" applyBorder="1" applyAlignment="1">
      <alignment horizontal="center" vertical="center" wrapText="1"/>
    </xf>
    <xf numFmtId="0" fontId="17" fillId="0" borderId="56" xfId="0" applyFont="1" applyFill="1" applyBorder="1" applyAlignment="1" applyProtection="1">
      <alignment horizontal="center" vertical="center" wrapText="1"/>
    </xf>
    <xf numFmtId="0" fontId="28" fillId="0" borderId="56" xfId="0" applyFont="1" applyFill="1" applyBorder="1" applyAlignment="1" applyProtection="1">
      <alignment horizontal="center" vertical="center" wrapText="1"/>
    </xf>
    <xf numFmtId="49" fontId="17" fillId="0" borderId="56" xfId="0" applyNumberFormat="1" applyFont="1" applyFill="1" applyBorder="1" applyAlignment="1" applyProtection="1">
      <alignment horizontal="center" vertical="center" wrapText="1"/>
      <protection locked="0"/>
    </xf>
    <xf numFmtId="49" fontId="39" fillId="0" borderId="56" xfId="0" applyNumberFormat="1" applyFont="1" applyFill="1" applyBorder="1" applyAlignment="1" applyProtection="1">
      <alignment horizontal="center" vertical="center" wrapText="1"/>
      <protection locked="0"/>
    </xf>
    <xf numFmtId="49" fontId="28" fillId="0" borderId="56" xfId="0" applyNumberFormat="1" applyFont="1" applyFill="1" applyBorder="1" applyAlignment="1" applyProtection="1">
      <alignment horizontal="center" vertical="center" wrapText="1"/>
      <protection locked="0"/>
    </xf>
    <xf numFmtId="49" fontId="46" fillId="0" borderId="56" xfId="1" applyNumberFormat="1" applyFont="1" applyFill="1" applyBorder="1" applyAlignment="1" applyProtection="1">
      <alignment horizontal="center" vertical="center" wrapText="1"/>
      <protection locked="0"/>
    </xf>
    <xf numFmtId="49" fontId="17" fillId="0" borderId="56" xfId="0" applyNumberFormat="1" applyFont="1" applyFill="1" applyBorder="1" applyAlignment="1" applyProtection="1">
      <alignment horizontal="center" vertical="center" wrapText="1"/>
    </xf>
    <xf numFmtId="0" fontId="28" fillId="0" borderId="56" xfId="0" applyNumberFormat="1" applyFont="1" applyFill="1" applyBorder="1" applyAlignment="1" applyProtection="1">
      <alignment horizontal="center" vertical="center" wrapText="1"/>
    </xf>
    <xf numFmtId="0" fontId="47" fillId="0" borderId="56" xfId="0" applyFont="1" applyFill="1" applyBorder="1" applyAlignment="1" applyProtection="1">
      <alignment horizontal="center" vertical="center" wrapText="1"/>
      <protection locked="0"/>
    </xf>
    <xf numFmtId="0" fontId="47" fillId="0" borderId="56" xfId="0" applyFont="1" applyFill="1" applyBorder="1" applyAlignment="1" applyProtection="1">
      <alignment horizontal="center" vertical="center"/>
      <protection locked="0"/>
    </xf>
    <xf numFmtId="0" fontId="39" fillId="0" borderId="56" xfId="0" applyFont="1" applyFill="1" applyBorder="1" applyAlignment="1" applyProtection="1">
      <alignment horizontal="center" vertical="center" wrapText="1"/>
      <protection locked="0"/>
    </xf>
    <xf numFmtId="0" fontId="17" fillId="0" borderId="56" xfId="0" applyNumberFormat="1" applyFont="1" applyFill="1" applyBorder="1" applyAlignment="1" applyProtection="1">
      <alignment horizontal="center" vertical="center" wrapText="1"/>
      <protection locked="0"/>
    </xf>
    <xf numFmtId="0" fontId="39" fillId="0" borderId="56" xfId="0" applyFont="1" applyFill="1" applyBorder="1" applyAlignment="1" applyProtection="1">
      <alignment horizontal="center" vertical="center"/>
      <protection locked="0"/>
    </xf>
    <xf numFmtId="49" fontId="39" fillId="0" borderId="56" xfId="0" applyNumberFormat="1" applyFont="1" applyFill="1" applyBorder="1" applyAlignment="1" applyProtection="1">
      <alignment horizontal="center" vertical="center"/>
      <protection locked="0"/>
    </xf>
    <xf numFmtId="0" fontId="28" fillId="0" borderId="0" xfId="0" applyFont="1" applyFill="1" applyAlignment="1" applyProtection="1">
      <alignment horizontal="center" vertical="center" wrapText="1"/>
    </xf>
    <xf numFmtId="0" fontId="17" fillId="0" borderId="0" xfId="0" applyFont="1" applyFill="1" applyAlignment="1" applyProtection="1">
      <alignment horizontal="center" vertical="center" wrapText="1"/>
    </xf>
    <xf numFmtId="49" fontId="1" fillId="0" borderId="74" xfId="0" applyNumberFormat="1" applyFont="1" applyFill="1" applyBorder="1" applyAlignment="1" applyProtection="1">
      <alignment horizontal="center" vertical="center" wrapText="1"/>
      <protection locked="0"/>
    </xf>
    <xf numFmtId="0" fontId="17" fillId="0" borderId="71" xfId="0" applyFont="1" applyFill="1" applyBorder="1" applyAlignment="1" applyProtection="1">
      <alignment horizontal="center" vertical="center" wrapText="1"/>
      <protection locked="0"/>
    </xf>
    <xf numFmtId="0" fontId="49" fillId="0" borderId="1" xfId="0" applyNumberFormat="1" applyFont="1" applyFill="1" applyBorder="1" applyAlignment="1" applyProtection="1">
      <alignment horizontal="left" vertical="center" wrapText="1"/>
    </xf>
    <xf numFmtId="0" fontId="50" fillId="0" borderId="0" xfId="0" applyFont="1" applyFill="1" applyBorder="1" applyAlignment="1">
      <alignment vertical="center" wrapText="1"/>
    </xf>
    <xf numFmtId="0" fontId="1" fillId="0" borderId="56" xfId="0" applyFont="1" applyFill="1" applyBorder="1" applyAlignment="1" applyProtection="1">
      <alignment horizontal="center" vertical="center" wrapText="1"/>
    </xf>
    <xf numFmtId="0" fontId="2" fillId="0" borderId="56" xfId="0" applyFont="1" applyFill="1" applyBorder="1" applyAlignment="1" applyProtection="1">
      <alignment horizontal="center" vertical="center" wrapText="1"/>
    </xf>
    <xf numFmtId="0" fontId="40" fillId="0" borderId="1" xfId="0" applyFont="1" applyBorder="1" applyAlignment="1">
      <alignment horizontal="center" vertical="center"/>
    </xf>
    <xf numFmtId="0" fontId="17" fillId="0" borderId="74" xfId="0" applyFont="1" applyBorder="1" applyAlignment="1">
      <alignment horizontal="center" vertical="center" wrapText="1"/>
    </xf>
    <xf numFmtId="0" fontId="17" fillId="0" borderId="56" xfId="0" applyFont="1" applyBorder="1" applyAlignment="1">
      <alignment horizontal="center" vertical="center" wrapText="1"/>
    </xf>
    <xf numFmtId="0" fontId="17" fillId="29" borderId="56" xfId="0" applyFont="1" applyFill="1" applyBorder="1" applyAlignment="1">
      <alignment horizontal="center" vertical="center" wrapText="1"/>
    </xf>
    <xf numFmtId="0" fontId="17" fillId="30" borderId="56" xfId="0" applyFont="1" applyFill="1" applyBorder="1" applyAlignment="1">
      <alignment horizontal="center" vertical="center" wrapText="1"/>
    </xf>
    <xf numFmtId="0" fontId="37" fillId="0" borderId="56" xfId="0" applyFont="1" applyBorder="1" applyAlignment="1">
      <alignment horizontal="center" vertical="center" wrapText="1"/>
    </xf>
    <xf numFmtId="0" fontId="48" fillId="29" borderId="56" xfId="0" applyFont="1" applyFill="1" applyBorder="1" applyAlignment="1">
      <alignment horizontal="center" vertical="center" wrapText="1"/>
    </xf>
    <xf numFmtId="0" fontId="52" fillId="25" borderId="77" xfId="0" applyFont="1" applyFill="1" applyBorder="1" applyAlignment="1">
      <alignment vertical="center" wrapText="1"/>
    </xf>
    <xf numFmtId="0" fontId="52" fillId="25" borderId="76" xfId="0" applyFont="1" applyFill="1" applyBorder="1" applyAlignment="1">
      <alignment horizontal="center" vertical="center" wrapText="1"/>
    </xf>
    <xf numFmtId="0" fontId="30" fillId="12" borderId="60" xfId="0" applyFont="1" applyFill="1" applyBorder="1" applyAlignment="1" applyProtection="1">
      <alignment horizontal="right" vertical="center" wrapText="1"/>
    </xf>
    <xf numFmtId="0" fontId="30" fillId="8" borderId="60" xfId="0" applyFont="1" applyFill="1" applyBorder="1" applyAlignment="1" applyProtection="1">
      <alignment horizontal="right" vertical="center" wrapText="1"/>
    </xf>
    <xf numFmtId="0" fontId="31" fillId="14" borderId="0" xfId="0" applyFont="1" applyFill="1" applyBorder="1" applyAlignment="1" applyProtection="1">
      <alignment horizontal="center" vertical="center" wrapText="1"/>
    </xf>
    <xf numFmtId="0" fontId="31" fillId="14" borderId="63" xfId="0" applyFont="1" applyFill="1" applyBorder="1" applyAlignment="1" applyProtection="1">
      <alignment horizontal="center" vertical="center" wrapText="1"/>
    </xf>
    <xf numFmtId="0" fontId="36" fillId="14" borderId="0" xfId="0" applyFont="1" applyFill="1" applyBorder="1" applyAlignment="1" applyProtection="1">
      <alignment horizontal="center" vertical="center" wrapText="1"/>
    </xf>
    <xf numFmtId="0" fontId="36" fillId="14" borderId="0" xfId="0" applyFont="1" applyFill="1" applyBorder="1" applyAlignment="1" applyProtection="1">
      <alignment horizontal="center" vertical="center" wrapText="1"/>
      <protection locked="0"/>
    </xf>
    <xf numFmtId="0" fontId="35" fillId="14" borderId="0" xfId="0" applyFont="1" applyFill="1" applyBorder="1" applyAlignment="1" applyProtection="1">
      <alignment horizontal="center" vertical="center" wrapText="1"/>
    </xf>
    <xf numFmtId="0" fontId="30" fillId="16" borderId="60" xfId="0" applyFont="1" applyFill="1" applyBorder="1" applyAlignment="1" applyProtection="1">
      <alignment horizontal="right" vertical="center" wrapText="1"/>
    </xf>
    <xf numFmtId="0" fontId="30" fillId="10" borderId="64" xfId="0" applyFont="1" applyFill="1" applyBorder="1" applyAlignment="1" applyProtection="1">
      <alignment horizontal="center" vertical="center" wrapText="1"/>
    </xf>
    <xf numFmtId="0" fontId="30" fillId="13" borderId="60" xfId="0" applyFont="1" applyFill="1" applyBorder="1" applyAlignment="1" applyProtection="1">
      <alignment horizontal="right" vertical="center" wrapText="1"/>
    </xf>
    <xf numFmtId="0" fontId="32" fillId="15" borderId="65" xfId="0" applyFont="1" applyFill="1" applyBorder="1" applyAlignment="1" applyProtection="1">
      <alignment horizontal="center" vertical="center" wrapText="1"/>
    </xf>
    <xf numFmtId="0" fontId="32" fillId="15" borderId="59" xfId="0" applyFont="1" applyFill="1" applyBorder="1" applyAlignment="1" applyProtection="1">
      <alignment horizontal="center" vertical="center" wrapText="1"/>
    </xf>
    <xf numFmtId="0" fontId="32" fillId="15" borderId="57" xfId="0" applyFont="1" applyFill="1" applyBorder="1" applyAlignment="1" applyProtection="1">
      <alignment horizontal="center" vertical="center" wrapText="1"/>
    </xf>
    <xf numFmtId="0" fontId="32" fillId="15" borderId="66" xfId="0" applyFont="1" applyFill="1" applyBorder="1" applyAlignment="1" applyProtection="1">
      <alignment horizontal="center" vertical="center" wrapText="1"/>
    </xf>
    <xf numFmtId="0" fontId="32" fillId="15" borderId="67" xfId="0" applyFont="1" applyFill="1" applyBorder="1" applyAlignment="1" applyProtection="1">
      <alignment horizontal="center" vertical="center" wrapText="1"/>
    </xf>
    <xf numFmtId="0" fontId="32" fillId="15" borderId="68" xfId="0" applyFont="1" applyFill="1" applyBorder="1" applyAlignment="1" applyProtection="1">
      <alignment horizontal="center" vertical="center" wrapText="1"/>
    </xf>
    <xf numFmtId="0" fontId="30" fillId="17" borderId="64" xfId="0" applyFont="1" applyFill="1" applyBorder="1" applyAlignment="1" applyProtection="1">
      <alignment horizontal="center" vertical="center" wrapText="1"/>
    </xf>
    <xf numFmtId="0" fontId="30" fillId="17" borderId="60" xfId="0" applyFont="1" applyFill="1" applyBorder="1" applyAlignment="1" applyProtection="1">
      <alignment horizontal="center" vertical="center" wrapText="1"/>
    </xf>
    <xf numFmtId="0" fontId="4" fillId="14" borderId="57" xfId="0" applyFont="1" applyFill="1" applyBorder="1" applyAlignment="1" applyProtection="1">
      <alignment horizontal="center" vertical="center" wrapText="1"/>
    </xf>
    <xf numFmtId="0" fontId="4" fillId="14" borderId="0" xfId="0" applyFont="1" applyFill="1" applyBorder="1" applyAlignment="1" applyProtection="1">
      <alignment horizontal="center" vertical="center" wrapText="1"/>
    </xf>
    <xf numFmtId="0" fontId="4" fillId="14" borderId="58" xfId="0" applyFont="1" applyFill="1" applyBorder="1" applyAlignment="1" applyProtection="1">
      <alignment horizontal="center" vertical="center" wrapText="1"/>
    </xf>
    <xf numFmtId="0" fontId="4" fillId="14" borderId="59" xfId="0" applyFont="1" applyFill="1" applyBorder="1" applyAlignment="1" applyProtection="1">
      <alignment horizontal="center" vertical="center" wrapText="1"/>
    </xf>
    <xf numFmtId="0" fontId="30" fillId="6" borderId="64" xfId="0" applyFont="1" applyFill="1" applyBorder="1" applyAlignment="1" applyProtection="1">
      <alignment horizontal="center" vertical="center" wrapText="1"/>
    </xf>
    <xf numFmtId="0" fontId="30" fillId="6" borderId="60" xfId="0" applyFont="1" applyFill="1" applyBorder="1" applyAlignment="1" applyProtection="1">
      <alignment horizontal="center" vertical="center" wrapText="1"/>
    </xf>
    <xf numFmtId="0" fontId="30" fillId="11" borderId="64" xfId="0" applyFont="1" applyFill="1" applyBorder="1" applyAlignment="1" applyProtection="1">
      <alignment horizontal="right" vertical="center" wrapText="1"/>
    </xf>
    <xf numFmtId="0" fontId="30" fillId="11" borderId="60" xfId="0" applyFont="1" applyFill="1" applyBorder="1" applyAlignment="1" applyProtection="1">
      <alignment horizontal="right" vertical="center" wrapText="1"/>
    </xf>
    <xf numFmtId="0" fontId="30" fillId="18" borderId="64" xfId="0" applyFont="1" applyFill="1" applyBorder="1" applyAlignment="1" applyProtection="1">
      <alignment horizontal="center" vertical="center" wrapText="1"/>
    </xf>
    <xf numFmtId="0" fontId="6" fillId="17" borderId="64" xfId="0" applyFont="1" applyFill="1" applyBorder="1" applyAlignment="1" applyProtection="1">
      <alignment horizontal="center" vertical="center" wrapText="1"/>
    </xf>
    <xf numFmtId="0" fontId="6" fillId="17" borderId="60" xfId="0" applyFont="1" applyFill="1" applyBorder="1" applyAlignment="1" applyProtection="1">
      <alignment horizontal="center" vertical="center" wrapText="1"/>
    </xf>
    <xf numFmtId="0" fontId="9" fillId="10" borderId="69" xfId="0" applyFont="1" applyFill="1" applyBorder="1" applyAlignment="1" applyProtection="1">
      <alignment horizontal="center" vertical="center" wrapText="1"/>
    </xf>
    <xf numFmtId="0" fontId="9" fillId="10" borderId="70" xfId="0" applyFont="1" applyFill="1" applyBorder="1" applyAlignment="1" applyProtection="1">
      <alignment horizontal="center" vertical="center" wrapText="1"/>
    </xf>
    <xf numFmtId="0" fontId="30" fillId="6" borderId="57" xfId="0" applyFont="1" applyFill="1" applyBorder="1" applyAlignment="1" applyProtection="1">
      <alignment horizontal="center" vertical="center" wrapText="1"/>
    </xf>
    <xf numFmtId="0" fontId="30" fillId="6" borderId="66" xfId="0" applyFont="1" applyFill="1" applyBorder="1" applyAlignment="1" applyProtection="1">
      <alignment horizontal="center" vertical="center" wrapText="1"/>
    </xf>
    <xf numFmtId="0" fontId="30" fillId="6" borderId="67" xfId="0" applyFont="1" applyFill="1" applyBorder="1" applyAlignment="1" applyProtection="1">
      <alignment horizontal="center" vertical="center" wrapText="1"/>
    </xf>
    <xf numFmtId="0" fontId="30" fillId="6" borderId="68" xfId="0" applyFont="1" applyFill="1" applyBorder="1" applyAlignment="1" applyProtection="1">
      <alignment horizontal="center" vertical="center" wrapText="1"/>
    </xf>
    <xf numFmtId="0" fontId="30" fillId="11" borderId="64" xfId="0" applyFont="1" applyFill="1" applyBorder="1" applyAlignment="1" applyProtection="1">
      <alignment horizontal="center" vertical="center" wrapText="1"/>
    </xf>
    <xf numFmtId="0" fontId="30" fillId="11" borderId="60" xfId="0" applyFont="1" applyFill="1" applyBorder="1" applyAlignment="1" applyProtection="1">
      <alignment horizontal="center" vertical="center" wrapText="1"/>
    </xf>
    <xf numFmtId="0" fontId="30" fillId="12" borderId="64" xfId="0" applyFont="1" applyFill="1" applyBorder="1" applyAlignment="1" applyProtection="1">
      <alignment horizontal="center" vertical="center" wrapText="1"/>
    </xf>
    <xf numFmtId="0" fontId="30" fillId="12" borderId="60" xfId="0" applyFont="1" applyFill="1" applyBorder="1" applyAlignment="1" applyProtection="1">
      <alignment horizontal="center" vertical="center" wrapText="1"/>
    </xf>
    <xf numFmtId="49" fontId="7" fillId="0" borderId="0" xfId="0" applyNumberFormat="1" applyFont="1" applyBorder="1" applyAlignment="1" applyProtection="1">
      <alignment horizontal="center" vertical="center" wrapText="1"/>
    </xf>
    <xf numFmtId="0" fontId="7" fillId="0" borderId="0" xfId="0" applyFont="1" applyBorder="1" applyAlignment="1" applyProtection="1">
      <alignment horizontal="center" vertical="center" wrapText="1"/>
    </xf>
    <xf numFmtId="0" fontId="5" fillId="0" borderId="0" xfId="0" applyFont="1" applyBorder="1" applyAlignment="1" applyProtection="1">
      <alignment horizontal="left" vertical="center" wrapText="1"/>
    </xf>
    <xf numFmtId="0" fontId="14" fillId="0" borderId="0" xfId="0" applyFont="1" applyBorder="1" applyAlignment="1" applyProtection="1">
      <alignment horizontal="center" vertical="center" wrapText="1"/>
    </xf>
    <xf numFmtId="0" fontId="1" fillId="0" borderId="0" xfId="0" applyFont="1" applyBorder="1" applyAlignment="1" applyProtection="1">
      <alignment horizontal="center" vertical="center" wrapText="1"/>
    </xf>
    <xf numFmtId="0" fontId="1" fillId="0" borderId="0" xfId="0" applyFont="1" applyBorder="1" applyAlignment="1" applyProtection="1">
      <alignment horizontal="left" vertical="center" wrapText="1"/>
    </xf>
    <xf numFmtId="0" fontId="6" fillId="0" borderId="0" xfId="0" applyFont="1" applyBorder="1" applyAlignment="1" applyProtection="1">
      <alignment horizontal="center" vertical="center" wrapText="1"/>
    </xf>
    <xf numFmtId="0" fontId="5" fillId="0" borderId="0" xfId="0" applyFont="1" applyBorder="1" applyAlignment="1" applyProtection="1">
      <alignment horizontal="right" vertical="center" wrapText="1"/>
    </xf>
    <xf numFmtId="49" fontId="10" fillId="0" borderId="0" xfId="0" applyNumberFormat="1" applyFont="1" applyBorder="1" applyAlignment="1" applyProtection="1">
      <alignment horizontal="center" vertical="center" wrapText="1"/>
    </xf>
    <xf numFmtId="0" fontId="2" fillId="0" borderId="0" xfId="0" applyFont="1" applyBorder="1" applyAlignment="1" applyProtection="1">
      <alignment horizontal="center" vertical="center" wrapText="1"/>
    </xf>
    <xf numFmtId="0" fontId="5" fillId="0" borderId="16" xfId="0" applyFont="1" applyBorder="1" applyAlignment="1" applyProtection="1">
      <alignment horizontal="center" vertical="center" wrapText="1"/>
    </xf>
    <xf numFmtId="0" fontId="7" fillId="0" borderId="16" xfId="0" applyFont="1" applyBorder="1" applyAlignment="1" applyProtection="1">
      <alignment horizontal="center" vertical="center" wrapText="1"/>
    </xf>
    <xf numFmtId="0" fontId="5" fillId="0" borderId="0" xfId="0" applyFont="1" applyBorder="1" applyAlignment="1" applyProtection="1">
      <alignment horizontal="center" vertical="center" wrapText="1"/>
    </xf>
    <xf numFmtId="0" fontId="2" fillId="0" borderId="11" xfId="0" applyFont="1" applyBorder="1" applyAlignment="1" applyProtection="1">
      <alignment horizontal="center" wrapText="1"/>
    </xf>
    <xf numFmtId="0" fontId="2" fillId="0" borderId="0" xfId="0" applyFont="1" applyBorder="1" applyAlignment="1" applyProtection="1">
      <alignment horizontal="center" wrapText="1"/>
    </xf>
    <xf numFmtId="0" fontId="7" fillId="0" borderId="0" xfId="0" applyNumberFormat="1" applyFont="1" applyBorder="1" applyAlignment="1" applyProtection="1">
      <alignment horizontal="center" vertical="center" wrapText="1"/>
    </xf>
    <xf numFmtId="0" fontId="2" fillId="0" borderId="11" xfId="0" applyFont="1" applyBorder="1" applyAlignment="1" applyProtection="1">
      <alignment horizontal="left" wrapText="1"/>
    </xf>
    <xf numFmtId="0" fontId="2" fillId="0" borderId="11" xfId="0" applyFont="1" applyBorder="1" applyAlignment="1" applyProtection="1">
      <alignment horizontal="right" wrapText="1"/>
    </xf>
    <xf numFmtId="0" fontId="4" fillId="0" borderId="0" xfId="0" applyFont="1" applyFill="1" applyBorder="1" applyAlignment="1" applyProtection="1">
      <alignment horizontal="center" vertical="center" wrapText="1"/>
    </xf>
    <xf numFmtId="0" fontId="5" fillId="0" borderId="0" xfId="0" applyFont="1" applyFill="1" applyBorder="1" applyAlignment="1" applyProtection="1">
      <alignment horizontal="center" vertical="center" wrapText="1"/>
    </xf>
    <xf numFmtId="0" fontId="5" fillId="0" borderId="75" xfId="0" applyFont="1" applyBorder="1" applyAlignment="1" applyProtection="1">
      <alignment horizontal="left" vertical="center" wrapText="1"/>
    </xf>
    <xf numFmtId="49" fontId="5" fillId="0" borderId="0" xfId="0" applyNumberFormat="1" applyFont="1" applyBorder="1" applyAlignment="1" applyProtection="1">
      <alignment horizontal="center" vertical="center" wrapText="1"/>
    </xf>
    <xf numFmtId="0" fontId="5" fillId="0" borderId="0" xfId="0" applyFont="1" applyBorder="1" applyAlignment="1" applyProtection="1">
      <alignment horizontal="right" vertical="center" wrapText="1"/>
      <protection locked="0"/>
    </xf>
    <xf numFmtId="0" fontId="5" fillId="0" borderId="0" xfId="0" applyFont="1" applyBorder="1" applyAlignment="1" applyProtection="1">
      <alignment horizontal="left" vertical="center" wrapText="1"/>
      <protection locked="0"/>
    </xf>
    <xf numFmtId="49" fontId="5" fillId="0" borderId="34" xfId="0" applyNumberFormat="1" applyFont="1" applyBorder="1" applyAlignment="1" applyProtection="1">
      <alignment horizontal="center" vertical="center" wrapText="1"/>
    </xf>
    <xf numFmtId="49" fontId="5" fillId="0" borderId="36" xfId="0" applyNumberFormat="1" applyFont="1" applyBorder="1" applyAlignment="1" applyProtection="1">
      <alignment horizontal="center" vertical="center" wrapText="1"/>
    </xf>
    <xf numFmtId="0" fontId="19" fillId="0" borderId="0" xfId="0" applyFont="1" applyAlignment="1" applyProtection="1">
      <alignment horizontal="center" vertical="center"/>
    </xf>
    <xf numFmtId="0" fontId="0" fillId="0" borderId="0" xfId="0" applyFont="1" applyAlignment="1" applyProtection="1">
      <alignment horizontal="center"/>
    </xf>
    <xf numFmtId="0" fontId="4" fillId="2" borderId="1" xfId="0" applyFont="1" applyFill="1" applyBorder="1" applyAlignment="1" applyProtection="1">
      <alignment horizontal="left" vertical="center"/>
      <protection locked="0"/>
    </xf>
    <xf numFmtId="0" fontId="4" fillId="2" borderId="21" xfId="0" applyFont="1" applyFill="1" applyBorder="1" applyAlignment="1" applyProtection="1">
      <alignment horizontal="right" vertical="center"/>
      <protection locked="0"/>
    </xf>
    <xf numFmtId="0" fontId="4" fillId="2" borderId="11" xfId="0" applyFont="1" applyFill="1" applyBorder="1" applyAlignment="1" applyProtection="1">
      <alignment horizontal="right" vertical="center"/>
      <protection locked="0"/>
    </xf>
    <xf numFmtId="0" fontId="4" fillId="2" borderId="22" xfId="0" applyFont="1" applyFill="1" applyBorder="1" applyAlignment="1" applyProtection="1">
      <alignment horizontal="right" vertical="center"/>
      <protection locked="0"/>
    </xf>
    <xf numFmtId="0" fontId="4" fillId="2" borderId="23" xfId="0" applyFont="1" applyFill="1" applyBorder="1" applyAlignment="1" applyProtection="1">
      <alignment horizontal="right" vertical="center"/>
      <protection locked="0"/>
    </xf>
    <xf numFmtId="0" fontId="4" fillId="2" borderId="16" xfId="0" applyFont="1" applyFill="1" applyBorder="1" applyAlignment="1" applyProtection="1">
      <alignment horizontal="right" vertical="center"/>
      <protection locked="0"/>
    </xf>
    <xf numFmtId="0" fontId="4" fillId="2" borderId="24" xfId="0" applyFont="1" applyFill="1" applyBorder="1" applyAlignment="1" applyProtection="1">
      <alignment horizontal="right" vertical="center"/>
      <protection locked="0"/>
    </xf>
    <xf numFmtId="0" fontId="4" fillId="0" borderId="5" xfId="0" applyFont="1" applyBorder="1" applyAlignment="1" applyProtection="1">
      <alignment horizontal="left" vertical="center"/>
    </xf>
    <xf numFmtId="0" fontId="4" fillId="0" borderId="1" xfId="0" applyFont="1" applyBorder="1" applyAlignment="1" applyProtection="1">
      <alignment horizontal="left" vertical="center"/>
    </xf>
    <xf numFmtId="0" fontId="4" fillId="0" borderId="7" xfId="0" applyFont="1" applyBorder="1" applyAlignment="1" applyProtection="1">
      <alignment horizontal="left" vertical="center"/>
    </xf>
    <xf numFmtId="0" fontId="4" fillId="0" borderId="8" xfId="0" applyFont="1" applyBorder="1" applyAlignment="1" applyProtection="1">
      <alignment horizontal="left" vertical="center"/>
    </xf>
    <xf numFmtId="0" fontId="1" fillId="0" borderId="0" xfId="0" applyFont="1" applyBorder="1" applyAlignment="1" applyProtection="1">
      <alignment horizontal="left" vertical="center"/>
    </xf>
    <xf numFmtId="0" fontId="1" fillId="0" borderId="0" xfId="0" applyFont="1" applyBorder="1" applyAlignment="1" applyProtection="1">
      <alignment horizontal="center" vertical="center"/>
    </xf>
    <xf numFmtId="0" fontId="1" fillId="0" borderId="0" xfId="0" applyFont="1" applyBorder="1" applyAlignment="1" applyProtection="1">
      <alignment horizontal="right" vertical="center"/>
    </xf>
    <xf numFmtId="0" fontId="0" fillId="0" borderId="0" xfId="0" applyFont="1" applyBorder="1" applyAlignment="1" applyProtection="1">
      <alignment horizontal="center"/>
    </xf>
    <xf numFmtId="0" fontId="4" fillId="0" borderId="2" xfId="0" applyFont="1" applyBorder="1" applyAlignment="1" applyProtection="1">
      <alignment horizontal="left" vertical="center"/>
    </xf>
    <xf numFmtId="0" fontId="4" fillId="0" borderId="3" xfId="0" applyFont="1" applyBorder="1" applyAlignment="1" applyProtection="1">
      <alignment horizontal="left" vertical="center"/>
    </xf>
    <xf numFmtId="0" fontId="4" fillId="0" borderId="11" xfId="0" applyFont="1" applyFill="1" applyBorder="1" applyAlignment="1" applyProtection="1">
      <alignment horizontal="center" vertical="center"/>
    </xf>
    <xf numFmtId="0" fontId="2" fillId="0" borderId="0" xfId="0" applyFont="1" applyFill="1" applyBorder="1" applyAlignment="1" applyProtection="1">
      <alignment horizontal="center" vertical="center" wrapText="1"/>
    </xf>
    <xf numFmtId="0" fontId="7" fillId="0" borderId="0" xfId="0" applyFont="1" applyFill="1" applyBorder="1" applyAlignment="1" applyProtection="1">
      <alignment horizontal="center" vertical="center" wrapText="1"/>
    </xf>
    <xf numFmtId="0" fontId="4" fillId="0" borderId="34" xfId="0" applyFont="1" applyFill="1" applyBorder="1" applyAlignment="1" applyProtection="1">
      <alignment horizontal="center" vertical="center" wrapText="1"/>
      <protection locked="0"/>
    </xf>
    <xf numFmtId="0" fontId="4" fillId="0" borderId="37" xfId="0" applyFont="1" applyFill="1" applyBorder="1" applyAlignment="1" applyProtection="1">
      <alignment horizontal="center" vertical="center" wrapText="1"/>
      <protection locked="0"/>
    </xf>
    <xf numFmtId="0" fontId="4" fillId="0" borderId="36" xfId="0" applyFont="1" applyFill="1" applyBorder="1" applyAlignment="1" applyProtection="1">
      <alignment horizontal="center" vertical="center" wrapText="1"/>
      <protection locked="0"/>
    </xf>
    <xf numFmtId="0" fontId="2" fillId="0" borderId="11" xfId="0" applyFont="1" applyFill="1" applyBorder="1" applyAlignment="1" applyProtection="1">
      <alignment horizontal="left" wrapText="1"/>
    </xf>
    <xf numFmtId="0" fontId="2" fillId="0" borderId="11" xfId="0" applyFont="1" applyFill="1" applyBorder="1" applyAlignment="1" applyProtection="1">
      <alignment horizontal="right" wrapText="1"/>
    </xf>
    <xf numFmtId="49" fontId="20" fillId="0" borderId="5" xfId="0" applyNumberFormat="1" applyFont="1" applyBorder="1" applyAlignment="1" applyProtection="1">
      <alignment horizontal="center" vertical="center" wrapText="1"/>
    </xf>
    <xf numFmtId="49" fontId="20" fillId="0" borderId="7" xfId="0" applyNumberFormat="1" applyFont="1" applyBorder="1" applyAlignment="1" applyProtection="1">
      <alignment horizontal="center" vertical="center" wrapText="1"/>
    </xf>
    <xf numFmtId="0" fontId="20" fillId="0" borderId="12" xfId="0" applyFont="1" applyBorder="1" applyAlignment="1" applyProtection="1">
      <alignment horizontal="center" vertical="center" wrapText="1"/>
    </xf>
    <xf numFmtId="0" fontId="20" fillId="0" borderId="50" xfId="0" applyFont="1" applyBorder="1" applyAlignment="1" applyProtection="1">
      <alignment horizontal="center" vertical="center" wrapText="1"/>
    </xf>
    <xf numFmtId="49" fontId="20" fillId="0" borderId="1" xfId="0" applyNumberFormat="1" applyFont="1" applyBorder="1" applyAlignment="1" applyProtection="1">
      <alignment horizontal="center" vertical="center" wrapText="1"/>
    </xf>
    <xf numFmtId="49" fontId="20" fillId="0" borderId="8" xfId="0" applyNumberFormat="1" applyFont="1" applyBorder="1" applyAlignment="1" applyProtection="1">
      <alignment horizontal="center" vertical="center" wrapText="1"/>
    </xf>
    <xf numFmtId="0" fontId="20" fillId="0" borderId="13" xfId="0" applyFont="1" applyBorder="1" applyAlignment="1" applyProtection="1">
      <alignment horizontal="center" vertical="center" wrapText="1"/>
    </xf>
    <xf numFmtId="0" fontId="20" fillId="0" borderId="51" xfId="0" applyFont="1" applyBorder="1" applyAlignment="1" applyProtection="1">
      <alignment horizontal="center" vertical="center" wrapText="1"/>
    </xf>
    <xf numFmtId="0" fontId="20" fillId="0" borderId="0" xfId="0" applyFont="1" applyBorder="1" applyAlignment="1" applyProtection="1">
      <alignment horizontal="center" vertical="center" wrapText="1"/>
    </xf>
    <xf numFmtId="0" fontId="20" fillId="0" borderId="19" xfId="0" applyFont="1" applyBorder="1" applyAlignment="1" applyProtection="1">
      <alignment horizontal="center" vertical="center" wrapText="1"/>
    </xf>
    <xf numFmtId="0" fontId="20" fillId="0" borderId="20"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49" fontId="20" fillId="0" borderId="2" xfId="0" applyNumberFormat="1" applyFont="1" applyBorder="1" applyAlignment="1" applyProtection="1">
      <alignment horizontal="center" vertical="center" wrapText="1"/>
    </xf>
    <xf numFmtId="0" fontId="20" fillId="0" borderId="52" xfId="0" applyFont="1" applyBorder="1" applyAlignment="1" applyProtection="1">
      <alignment horizontal="center" vertical="center" wrapText="1"/>
    </xf>
    <xf numFmtId="49" fontId="20" fillId="0" borderId="3" xfId="0" applyNumberFormat="1" applyFont="1" applyBorder="1" applyAlignment="1" applyProtection="1">
      <alignment horizontal="center" vertical="center" wrapText="1"/>
    </xf>
    <xf numFmtId="0" fontId="20" fillId="0" borderId="53" xfId="0" applyFont="1" applyBorder="1" applyAlignment="1" applyProtection="1">
      <alignment horizontal="center" vertical="center" wrapText="1"/>
    </xf>
    <xf numFmtId="0" fontId="20" fillId="0" borderId="12" xfId="0" applyNumberFormat="1" applyFont="1" applyBorder="1" applyAlignment="1" applyProtection="1">
      <alignment horizontal="center" vertical="center" wrapText="1"/>
    </xf>
    <xf numFmtId="0" fontId="20" fillId="0" borderId="19" xfId="0" applyNumberFormat="1" applyFont="1" applyBorder="1" applyAlignment="1" applyProtection="1">
      <alignment horizontal="center" vertical="center" wrapText="1"/>
    </xf>
    <xf numFmtId="0" fontId="20" fillId="0" borderId="52" xfId="0" applyNumberFormat="1" applyFont="1" applyBorder="1" applyAlignment="1" applyProtection="1">
      <alignment horizontal="center" vertical="center" wrapText="1"/>
    </xf>
    <xf numFmtId="0" fontId="20" fillId="0" borderId="1" xfId="0" applyNumberFormat="1" applyFont="1" applyBorder="1" applyAlignment="1" applyProtection="1">
      <alignment horizontal="center" vertical="center" wrapText="1"/>
    </xf>
    <xf numFmtId="0" fontId="20" fillId="0" borderId="8" xfId="0" applyNumberFormat="1" applyFont="1" applyBorder="1" applyAlignment="1" applyProtection="1">
      <alignment horizontal="center" vertical="center" wrapText="1"/>
    </xf>
    <xf numFmtId="0" fontId="4" fillId="2" borderId="41" xfId="0" applyFont="1" applyFill="1" applyBorder="1" applyAlignment="1" applyProtection="1">
      <alignment horizontal="left" vertical="center" wrapText="1"/>
      <protection locked="0"/>
    </xf>
    <xf numFmtId="0" fontId="4" fillId="2" borderId="42" xfId="0" applyFont="1" applyFill="1" applyBorder="1" applyAlignment="1" applyProtection="1">
      <alignment horizontal="left" vertical="center" wrapText="1"/>
      <protection locked="0"/>
    </xf>
    <xf numFmtId="0" fontId="4" fillId="2" borderId="43" xfId="0" applyFont="1" applyFill="1" applyBorder="1" applyAlignment="1" applyProtection="1">
      <alignment horizontal="left" vertical="center" wrapText="1"/>
      <protection locked="0"/>
    </xf>
    <xf numFmtId="0" fontId="4" fillId="2" borderId="44" xfId="0" applyFont="1" applyFill="1" applyBorder="1" applyAlignment="1" applyProtection="1">
      <alignment horizontal="center" vertical="center" wrapText="1"/>
      <protection locked="0"/>
    </xf>
    <xf numFmtId="0" fontId="1" fillId="2" borderId="44" xfId="0" applyFont="1" applyFill="1" applyBorder="1" applyAlignment="1" applyProtection="1">
      <alignment horizontal="center" vertical="center" wrapText="1"/>
      <protection locked="0"/>
    </xf>
    <xf numFmtId="0" fontId="4" fillId="2" borderId="45" xfId="0" applyFont="1" applyFill="1" applyBorder="1" applyAlignment="1" applyProtection="1">
      <alignment horizontal="right" vertical="center" wrapText="1"/>
      <protection locked="0"/>
    </xf>
    <xf numFmtId="0" fontId="4" fillId="2" borderId="46" xfId="0" applyFont="1" applyFill="1" applyBorder="1" applyAlignment="1" applyProtection="1">
      <alignment horizontal="right" vertical="center" wrapText="1"/>
      <protection locked="0"/>
    </xf>
    <xf numFmtId="0" fontId="4" fillId="0" borderId="47" xfId="0" applyFont="1" applyBorder="1" applyAlignment="1" applyProtection="1">
      <alignment horizontal="center" vertical="center" wrapText="1"/>
    </xf>
    <xf numFmtId="0" fontId="4" fillId="0" borderId="48" xfId="0" applyFont="1" applyBorder="1" applyAlignment="1" applyProtection="1">
      <alignment horizontal="center" vertical="center" wrapText="1"/>
    </xf>
    <xf numFmtId="0" fontId="4" fillId="0" borderId="49" xfId="0" applyFont="1" applyBorder="1" applyAlignment="1" applyProtection="1">
      <alignment horizontal="center" vertical="center" wrapText="1"/>
    </xf>
    <xf numFmtId="0" fontId="16" fillId="0" borderId="0" xfId="0" applyFont="1" applyFill="1" applyBorder="1" applyAlignment="1" applyProtection="1">
      <alignment horizontal="center" vertical="center" wrapText="1"/>
    </xf>
    <xf numFmtId="0" fontId="4" fillId="2" borderId="38" xfId="0" applyFont="1" applyFill="1" applyBorder="1" applyAlignment="1" applyProtection="1">
      <alignment horizontal="left" vertical="center" wrapText="1"/>
      <protection locked="0"/>
    </xf>
    <xf numFmtId="0" fontId="4" fillId="2" borderId="39" xfId="0" applyFont="1" applyFill="1" applyBorder="1" applyAlignment="1" applyProtection="1">
      <alignment horizontal="left" vertical="center" wrapText="1"/>
      <protection locked="0"/>
    </xf>
    <xf numFmtId="0" fontId="4" fillId="2" borderId="39" xfId="0" applyFont="1" applyFill="1" applyBorder="1" applyAlignment="1" applyProtection="1">
      <alignment horizontal="center" vertical="center" wrapText="1"/>
      <protection locked="0"/>
    </xf>
    <xf numFmtId="0" fontId="4" fillId="2" borderId="39" xfId="0" applyFont="1" applyFill="1" applyBorder="1" applyAlignment="1" applyProtection="1">
      <alignment horizontal="right" vertical="center" wrapText="1"/>
      <protection locked="0"/>
    </xf>
    <xf numFmtId="0" fontId="4" fillId="2" borderId="40" xfId="0" applyFont="1" applyFill="1" applyBorder="1" applyAlignment="1" applyProtection="1">
      <alignment horizontal="right" vertical="center" wrapText="1"/>
      <protection locked="0"/>
    </xf>
    <xf numFmtId="49" fontId="4" fillId="0" borderId="11" xfId="0" applyNumberFormat="1" applyFont="1" applyBorder="1" applyAlignment="1" applyProtection="1">
      <alignment horizontal="center" wrapText="1"/>
    </xf>
    <xf numFmtId="0" fontId="6" fillId="2" borderId="1" xfId="0" applyFont="1" applyFill="1" applyBorder="1" applyAlignment="1" applyProtection="1">
      <alignment horizontal="left" vertical="center" wrapText="1"/>
    </xf>
    <xf numFmtId="0" fontId="6" fillId="2" borderId="1" xfId="0" applyFont="1" applyFill="1" applyBorder="1" applyAlignment="1" applyProtection="1">
      <alignment horizontal="center" vertical="center" wrapText="1"/>
    </xf>
    <xf numFmtId="0" fontId="4" fillId="0" borderId="54" xfId="0" applyFont="1" applyFill="1" applyBorder="1" applyAlignment="1" applyProtection="1">
      <alignment horizontal="left" vertical="center" wrapText="1"/>
    </xf>
    <xf numFmtId="0" fontId="4" fillId="0" borderId="10" xfId="0" applyFont="1" applyFill="1" applyBorder="1" applyAlignment="1" applyProtection="1">
      <alignment horizontal="left" vertical="center" wrapText="1"/>
    </xf>
    <xf numFmtId="0" fontId="4" fillId="0" borderId="55" xfId="0" applyFont="1" applyFill="1" applyBorder="1" applyAlignment="1" applyProtection="1">
      <alignment horizontal="left" vertical="center" wrapText="1"/>
    </xf>
    <xf numFmtId="0" fontId="4" fillId="0" borderId="34" xfId="0" applyFont="1" applyFill="1" applyBorder="1" applyAlignment="1" applyProtection="1">
      <alignment horizontal="center" vertical="center" wrapText="1"/>
    </xf>
    <xf numFmtId="0" fontId="4" fillId="0" borderId="37" xfId="0" applyFont="1" applyFill="1" applyBorder="1" applyAlignment="1" applyProtection="1">
      <alignment horizontal="center" vertical="center" wrapText="1"/>
    </xf>
    <xf numFmtId="0" fontId="4" fillId="0" borderId="36" xfId="0" applyFont="1" applyFill="1" applyBorder="1" applyAlignment="1" applyProtection="1">
      <alignment horizontal="center" vertical="center" wrapText="1"/>
    </xf>
    <xf numFmtId="0" fontId="20" fillId="0" borderId="1" xfId="0" applyFont="1" applyFill="1" applyBorder="1" applyAlignment="1" applyProtection="1">
      <alignment horizontal="left" vertical="center" wrapText="1"/>
    </xf>
    <xf numFmtId="0" fontId="1"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left" vertical="center" wrapText="1"/>
    </xf>
    <xf numFmtId="0" fontId="21" fillId="0" borderId="1" xfId="0" applyFont="1" applyFill="1" applyBorder="1" applyAlignment="1" applyProtection="1">
      <alignment horizontal="left" vertical="center" wrapText="1"/>
    </xf>
    <xf numFmtId="0" fontId="20" fillId="0" borderId="1" xfId="0" applyFont="1" applyFill="1" applyBorder="1" applyAlignment="1" applyProtection="1">
      <alignment horizontal="center" vertical="center" wrapText="1"/>
    </xf>
    <xf numFmtId="0" fontId="6" fillId="2" borderId="34" xfId="0" applyFont="1" applyFill="1" applyBorder="1" applyAlignment="1" applyProtection="1">
      <alignment horizontal="left" vertical="center" wrapText="1"/>
    </xf>
    <xf numFmtId="0" fontId="6" fillId="2" borderId="37" xfId="0" applyFont="1" applyFill="1" applyBorder="1" applyAlignment="1" applyProtection="1">
      <alignment horizontal="left" vertical="center" wrapText="1"/>
    </xf>
    <xf numFmtId="0" fontId="6" fillId="2" borderId="36" xfId="0" applyFont="1" applyFill="1" applyBorder="1" applyAlignment="1" applyProtection="1">
      <alignment horizontal="left" vertical="center" wrapText="1"/>
    </xf>
    <xf numFmtId="0" fontId="6" fillId="2" borderId="34" xfId="0" applyFont="1" applyFill="1" applyBorder="1" applyAlignment="1" applyProtection="1">
      <alignment horizontal="center" vertical="center" wrapText="1"/>
    </xf>
    <xf numFmtId="0" fontId="6" fillId="2" borderId="37" xfId="0" applyFont="1" applyFill="1" applyBorder="1" applyAlignment="1" applyProtection="1">
      <alignment horizontal="center" vertical="center" wrapText="1"/>
    </xf>
    <xf numFmtId="0" fontId="6" fillId="2" borderId="36" xfId="0" applyFont="1" applyFill="1" applyBorder="1" applyAlignment="1" applyProtection="1">
      <alignment horizontal="center" vertical="center" wrapText="1"/>
    </xf>
    <xf numFmtId="0" fontId="4" fillId="0" borderId="34" xfId="0" applyFont="1" applyFill="1" applyBorder="1" applyAlignment="1" applyProtection="1">
      <alignment horizontal="left" vertical="center" wrapText="1"/>
    </xf>
    <xf numFmtId="0" fontId="4" fillId="0" borderId="37" xfId="0" applyFont="1" applyFill="1" applyBorder="1" applyAlignment="1" applyProtection="1">
      <alignment horizontal="left" vertical="center" wrapText="1"/>
    </xf>
    <xf numFmtId="0" fontId="4" fillId="0" borderId="36" xfId="0" applyFont="1" applyFill="1" applyBorder="1" applyAlignment="1" applyProtection="1">
      <alignment horizontal="left" vertical="center" wrapText="1"/>
    </xf>
    <xf numFmtId="0" fontId="1" fillId="0" borderId="1" xfId="0" applyFont="1" applyFill="1" applyBorder="1" applyAlignment="1" applyProtection="1">
      <alignment horizontal="left" vertical="center"/>
    </xf>
    <xf numFmtId="0" fontId="6" fillId="0" borderId="1" xfId="0" applyFont="1" applyFill="1" applyBorder="1" applyAlignment="1" applyProtection="1">
      <alignment horizontal="center" vertical="center" wrapText="1"/>
    </xf>
    <xf numFmtId="0" fontId="20" fillId="0" borderId="1" xfId="0" applyFont="1" applyFill="1" applyBorder="1" applyAlignment="1" applyProtection="1">
      <alignment horizontal="left" vertical="center"/>
    </xf>
    <xf numFmtId="0" fontId="6" fillId="0" borderId="34" xfId="0" applyFont="1" applyFill="1" applyBorder="1" applyAlignment="1" applyProtection="1">
      <alignment horizontal="center" vertical="center" wrapText="1"/>
    </xf>
    <xf numFmtId="0" fontId="6" fillId="0" borderId="37" xfId="0" applyFont="1" applyFill="1" applyBorder="1" applyAlignment="1" applyProtection="1">
      <alignment horizontal="center" vertical="center" wrapText="1"/>
    </xf>
    <xf numFmtId="0" fontId="6" fillId="0" borderId="36" xfId="0" applyFont="1" applyFill="1" applyBorder="1" applyAlignment="1" applyProtection="1">
      <alignment horizontal="center" vertical="center" wrapText="1"/>
    </xf>
    <xf numFmtId="164" fontId="29" fillId="3" borderId="2" xfId="0" applyNumberFormat="1" applyFont="1" applyFill="1" applyBorder="1" applyAlignment="1" applyProtection="1">
      <alignment horizontal="center" vertical="center" wrapText="1"/>
    </xf>
    <xf numFmtId="164" fontId="29" fillId="3" borderId="3" xfId="0" applyNumberFormat="1" applyFont="1" applyFill="1" applyBorder="1" applyAlignment="1" applyProtection="1">
      <alignment horizontal="center" vertical="center" wrapText="1"/>
    </xf>
    <xf numFmtId="164" fontId="29" fillId="3" borderId="7" xfId="0" applyNumberFormat="1" applyFont="1" applyFill="1" applyBorder="1" applyAlignment="1" applyProtection="1">
      <alignment horizontal="center" vertical="center" wrapText="1"/>
    </xf>
    <xf numFmtId="164" fontId="29" fillId="3" borderId="8" xfId="0" applyNumberFormat="1" applyFont="1" applyFill="1" applyBorder="1" applyAlignment="1" applyProtection="1">
      <alignment horizontal="center" vertical="center" wrapText="1"/>
    </xf>
    <xf numFmtId="164" fontId="12" fillId="3" borderId="2" xfId="0" applyNumberFormat="1" applyFont="1" applyFill="1" applyBorder="1" applyAlignment="1" applyProtection="1">
      <alignment horizontal="center" vertical="center" wrapText="1"/>
    </xf>
    <xf numFmtId="164" fontId="12" fillId="3" borderId="3" xfId="0" applyNumberFormat="1" applyFont="1" applyFill="1" applyBorder="1" applyAlignment="1" applyProtection="1">
      <alignment horizontal="center" vertical="center" wrapText="1"/>
    </xf>
    <xf numFmtId="164" fontId="12" fillId="3" borderId="7" xfId="0" applyNumberFormat="1" applyFont="1" applyFill="1" applyBorder="1" applyAlignment="1" applyProtection="1">
      <alignment horizontal="center" vertical="center" wrapText="1"/>
    </xf>
    <xf numFmtId="164" fontId="12" fillId="3" borderId="8"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horizontal="left" wrapText="1"/>
    </xf>
    <xf numFmtId="0" fontId="2" fillId="0" borderId="0" xfId="0" applyNumberFormat="1" applyFont="1" applyFill="1" applyBorder="1" applyAlignment="1" applyProtection="1">
      <alignment horizontal="right" wrapText="1"/>
    </xf>
    <xf numFmtId="0" fontId="10" fillId="0" borderId="61" xfId="0" applyFont="1" applyFill="1" applyBorder="1" applyAlignment="1" applyProtection="1">
      <alignment horizontal="right" vertical="center" wrapText="1"/>
    </xf>
    <xf numFmtId="0" fontId="7" fillId="23" borderId="61" xfId="0" applyNumberFormat="1" applyFont="1" applyFill="1" applyBorder="1" applyAlignment="1" applyProtection="1">
      <alignment horizontal="center" vertical="center" wrapText="1"/>
    </xf>
    <xf numFmtId="0" fontId="33" fillId="19" borderId="61" xfId="0" applyFont="1" applyFill="1" applyBorder="1" applyAlignment="1" applyProtection="1">
      <alignment horizontal="center" vertical="center" wrapText="1"/>
    </xf>
    <xf numFmtId="0" fontId="34" fillId="19" borderId="61" xfId="0" applyFont="1" applyFill="1" applyBorder="1" applyAlignment="1" applyProtection="1">
      <alignment horizontal="center" vertical="center" wrapText="1"/>
    </xf>
    <xf numFmtId="0" fontId="5" fillId="6" borderId="61" xfId="0" applyNumberFormat="1" applyFont="1" applyFill="1" applyBorder="1" applyAlignment="1" applyProtection="1">
      <alignment horizontal="center" vertical="center" wrapText="1"/>
    </xf>
    <xf numFmtId="0" fontId="5" fillId="3" borderId="61" xfId="0" applyNumberFormat="1" applyFont="1" applyFill="1" applyBorder="1" applyAlignment="1" applyProtection="1">
      <alignment horizontal="center" vertical="center" wrapText="1"/>
    </xf>
    <xf numFmtId="0" fontId="5" fillId="21" borderId="61" xfId="0" applyNumberFormat="1" applyFont="1" applyFill="1" applyBorder="1" applyAlignment="1" applyProtection="1">
      <alignment horizontal="center" vertical="center" wrapText="1"/>
    </xf>
    <xf numFmtId="0" fontId="5" fillId="22" borderId="61" xfId="0" applyNumberFormat="1" applyFont="1" applyFill="1" applyBorder="1" applyAlignment="1" applyProtection="1">
      <alignment horizontal="center" vertical="center" wrapText="1"/>
    </xf>
  </cellXfs>
  <cellStyles count="2">
    <cellStyle name="Hyperlink" xfId="1" builtinId="8"/>
    <cellStyle name="Normal" xfId="0" builtinId="0"/>
  </cellStyles>
  <dxfs count="122">
    <dxf>
      <fill>
        <patternFill>
          <bgColor rgb="FFFFFF00"/>
        </patternFill>
      </fill>
    </dxf>
    <dxf>
      <font>
        <color rgb="FFFF0000"/>
      </font>
    </dxf>
    <dxf>
      <fill>
        <patternFill>
          <bgColor rgb="FF99FF33"/>
        </patternFill>
      </fill>
    </dxf>
    <dxf>
      <fill>
        <patternFill>
          <bgColor rgb="FFFFFF00"/>
        </patternFill>
      </fill>
    </dxf>
    <dxf>
      <font>
        <color rgb="FFFF0000"/>
      </font>
    </dxf>
    <dxf>
      <fill>
        <patternFill>
          <bgColor rgb="FF99FF33"/>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
      <fill>
        <patternFill>
          <bgColor rgb="FFFF9F9F"/>
        </patternFill>
      </fill>
    </dxf>
    <dxf>
      <fill>
        <patternFill>
          <bgColor theme="6"/>
        </patternFill>
      </fill>
    </dxf>
    <dxf>
      <fill>
        <patternFill>
          <bgColor rgb="FFFFFF00"/>
        </patternFill>
      </fill>
    </dxf>
    <dxf>
      <font>
        <b/>
        <i val="0"/>
        <color rgb="FFFF0000"/>
      </font>
    </dxf>
    <dxf>
      <font>
        <color rgb="FF0000FF"/>
      </font>
    </dxf>
    <dxf>
      <font>
        <color rgb="FF0000FF"/>
      </font>
    </dxf>
    <dxf>
      <font>
        <color rgb="FF0000FF"/>
      </font>
    </dxf>
    <dxf>
      <font>
        <b/>
        <i val="0"/>
      </font>
      <fill>
        <patternFill>
          <bgColor rgb="FFFFFF00"/>
        </patternFill>
      </fill>
    </dxf>
    <dxf>
      <fill>
        <patternFill>
          <bgColor rgb="FFFF9F9F"/>
        </patternFill>
      </fill>
    </dxf>
    <dxf>
      <fill>
        <patternFill>
          <bgColor theme="6"/>
        </patternFill>
      </fill>
    </dxf>
    <dxf>
      <fill>
        <patternFill>
          <bgColor rgb="FFFFFF00"/>
        </patternFill>
      </fill>
    </dxf>
    <dxf>
      <fill>
        <patternFill>
          <bgColor rgb="FFFF9F9F"/>
        </patternFill>
      </fill>
    </dxf>
    <dxf>
      <fill>
        <patternFill>
          <bgColor theme="6"/>
        </patternFill>
      </fill>
    </dxf>
    <dxf>
      <fill>
        <patternFill>
          <bgColor rgb="FFFFFF00"/>
        </patternFill>
      </fill>
    </dxf>
    <dxf>
      <font>
        <b/>
        <i val="0"/>
      </font>
      <fill>
        <patternFill>
          <bgColor rgb="FFFFFF00"/>
        </patternFill>
      </fill>
    </dxf>
    <dxf>
      <fill>
        <patternFill>
          <bgColor rgb="FFFF9F9F"/>
        </patternFill>
      </fill>
    </dxf>
    <dxf>
      <fill>
        <patternFill>
          <bgColor theme="6"/>
        </patternFill>
      </fill>
    </dxf>
    <dxf>
      <fill>
        <patternFill>
          <bgColor rgb="FFFFFF00"/>
        </patternFill>
      </fill>
    </dxf>
    <dxf>
      <font>
        <b/>
        <i val="0"/>
      </font>
      <fill>
        <patternFill>
          <bgColor rgb="FFFFFF00"/>
        </patternFill>
      </fill>
    </dxf>
    <dxf>
      <font>
        <color rgb="FF0000FF"/>
      </font>
    </dxf>
    <dxf>
      <font>
        <color rgb="FF0000FF"/>
      </font>
    </dxf>
    <dxf>
      <font>
        <color rgb="FF0000FF"/>
      </font>
    </dxf>
    <dxf>
      <font>
        <color rgb="FF0000FF"/>
      </font>
    </dxf>
    <dxf>
      <font>
        <color rgb="FF0000FF"/>
      </font>
    </dxf>
    <dxf>
      <font>
        <b/>
        <i val="0"/>
        <color rgb="FFFF0000"/>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color rgb="FF0000FF"/>
      </font>
    </dxf>
    <dxf>
      <font>
        <b/>
        <i val="0"/>
      </font>
      <fill>
        <patternFill>
          <bgColor rgb="FFFFFF00"/>
        </patternFill>
      </fill>
    </dxf>
    <dxf>
      <fill>
        <patternFill>
          <bgColor rgb="FFFF9F9F"/>
        </patternFill>
      </fill>
    </dxf>
    <dxf>
      <fill>
        <patternFill>
          <bgColor theme="6"/>
        </patternFill>
      </fill>
    </dxf>
    <dxf>
      <fill>
        <patternFill>
          <bgColor rgb="FFFFFF00"/>
        </patternFill>
      </fill>
    </dxf>
    <dxf>
      <font>
        <color rgb="FF0000FF"/>
      </font>
    </dxf>
    <dxf>
      <font>
        <color rgb="FF0000FF"/>
      </font>
    </dxf>
    <dxf>
      <font>
        <color rgb="FF0000FF"/>
      </font>
    </dxf>
    <dxf>
      <font>
        <color rgb="FF0000FF"/>
      </font>
    </dxf>
    <dxf>
      <font>
        <color rgb="FF0000FF"/>
      </font>
    </dxf>
    <dxf>
      <fill>
        <patternFill>
          <bgColor rgb="FFFF9F9F"/>
        </patternFill>
      </fill>
    </dxf>
    <dxf>
      <fill>
        <patternFill>
          <bgColor theme="6"/>
        </patternFill>
      </fill>
    </dxf>
    <dxf>
      <fill>
        <patternFill>
          <bgColor rgb="FFFFFF00"/>
        </patternFill>
      </fill>
    </dxf>
    <dxf>
      <fill>
        <patternFill>
          <bgColor rgb="FFFF9F9F"/>
        </patternFill>
      </fill>
    </dxf>
    <dxf>
      <fill>
        <patternFill>
          <bgColor theme="6"/>
        </patternFill>
      </fill>
    </dxf>
    <dxf>
      <fill>
        <patternFill>
          <bgColor rgb="FFFFFF00"/>
        </patternFill>
      </fill>
    </dxf>
    <dxf>
      <font>
        <b/>
        <i val="0"/>
      </font>
      <fill>
        <patternFill>
          <bgColor rgb="FFFFFF00"/>
        </patternFill>
      </fill>
    </dxf>
    <dxf>
      <font>
        <color rgb="FF0000FF"/>
      </font>
    </dxf>
    <dxf>
      <font>
        <b/>
        <i val="0"/>
        <color rgb="FFFF0000"/>
      </font>
    </dxf>
    <dxf>
      <font>
        <color rgb="FF0000FF"/>
      </font>
    </dxf>
    <dxf>
      <font>
        <color rgb="FF0000FF"/>
      </font>
    </dxf>
    <dxf>
      <fill>
        <patternFill>
          <bgColor rgb="FFFF9F9F"/>
        </patternFill>
      </fill>
    </dxf>
    <dxf>
      <fill>
        <patternFill>
          <bgColor theme="6"/>
        </patternFill>
      </fill>
    </dxf>
    <dxf>
      <fill>
        <patternFill>
          <bgColor rgb="FFFFFF00"/>
        </patternFill>
      </fill>
    </dxf>
    <dxf>
      <font>
        <color rgb="FF0000FF"/>
      </font>
    </dxf>
    <dxf>
      <font>
        <color rgb="FF0000FF"/>
      </font>
    </dxf>
    <dxf>
      <font>
        <b/>
        <i val="0"/>
        <color rgb="FFFF0000"/>
      </font>
    </dxf>
    <dxf>
      <font>
        <color rgb="FF0000FF"/>
      </font>
    </dxf>
    <dxf>
      <font>
        <color rgb="FF0000FF"/>
      </font>
    </dxf>
    <dxf>
      <font>
        <color rgb="FF0000FF"/>
      </font>
    </dxf>
    <dxf>
      <fill>
        <patternFill>
          <bgColor rgb="FFFF9F9F"/>
        </patternFill>
      </fill>
    </dxf>
    <dxf>
      <fill>
        <patternFill>
          <bgColor theme="6"/>
        </patternFill>
      </fill>
    </dxf>
    <dxf>
      <fill>
        <patternFill>
          <bgColor rgb="FFFFFF00"/>
        </patternFill>
      </fill>
    </dxf>
    <dxf>
      <fill>
        <patternFill>
          <bgColor rgb="FFFF9F9F"/>
        </patternFill>
      </fill>
    </dxf>
    <dxf>
      <fill>
        <patternFill>
          <bgColor theme="6"/>
        </patternFill>
      </fill>
    </dxf>
    <dxf>
      <fill>
        <patternFill>
          <bgColor rgb="FFFFFF00"/>
        </patternFill>
      </fill>
    </dxf>
    <dxf>
      <font>
        <color rgb="FF0000FF"/>
      </font>
    </dxf>
    <dxf>
      <font>
        <color rgb="FF0000FF"/>
      </font>
    </dxf>
    <dxf>
      <font>
        <color rgb="FF0000FF"/>
      </font>
    </dxf>
    <dxf>
      <font>
        <color rgb="FF0000FF"/>
      </font>
    </dxf>
    <dxf>
      <font>
        <color rgb="FF0000FF"/>
      </font>
    </dxf>
    <dxf>
      <font>
        <color rgb="FF0000FF"/>
      </font>
    </dxf>
    <dxf>
      <font>
        <b/>
        <i val="0"/>
        <color rgb="FFFF0000"/>
      </font>
    </dxf>
    <dxf>
      <font>
        <color rgb="FF0000FF"/>
      </font>
    </dxf>
    <dxf>
      <font>
        <color rgb="FF0000FF"/>
      </font>
    </dxf>
    <dxf>
      <font>
        <color rgb="FF0000FF"/>
      </font>
    </dxf>
    <dxf>
      <font>
        <b/>
        <i val="0"/>
        <color rgb="FFFF0000"/>
      </font>
    </dxf>
    <dxf>
      <font>
        <color rgb="FF0000FF"/>
      </font>
    </dxf>
    <dxf>
      <font>
        <color rgb="FF0000FF"/>
      </font>
    </dxf>
    <dxf>
      <font>
        <color rgb="FF0000FF"/>
      </font>
    </dxf>
    <dxf>
      <font>
        <b/>
        <i val="0"/>
      </font>
      <fill>
        <patternFill>
          <bgColor rgb="FFFFFF00"/>
        </patternFill>
      </fill>
    </dxf>
    <dxf>
      <font>
        <b/>
        <i val="0"/>
        <color rgb="FFFF0000"/>
      </font>
    </dxf>
    <dxf>
      <font>
        <color rgb="FF0000FF"/>
      </font>
    </dxf>
  </dxfs>
  <tableStyles count="0" defaultTableStyle="TableStyleMedium2" defaultPivotStyle="PivotStyleMedium9"/>
  <colors>
    <mruColors>
      <color rgb="FFFFFFFF"/>
      <color rgb="FF008000"/>
      <color rgb="FFFFFF99"/>
      <color rgb="FFFF3300"/>
      <color rgb="FF006600"/>
      <color rgb="FFFFFFC5"/>
      <color rgb="FFE1FFE5"/>
      <color rgb="FF66FF99"/>
      <color rgb="FF00FF00"/>
      <color rgb="FFFF7C8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8" Type="http://schemas.openxmlformats.org/officeDocument/2006/relationships/hyperlink" Target="#'Attendance Sheet'!A1"/><Relationship Id="rId13" Type="http://schemas.openxmlformats.org/officeDocument/2006/relationships/hyperlink" Target="#Contact!A1"/><Relationship Id="rId3" Type="http://schemas.openxmlformats.org/officeDocument/2006/relationships/hyperlink" Target="#'All Form Data'!A1"/><Relationship Id="rId7" Type="http://schemas.openxmlformats.org/officeDocument/2006/relationships/hyperlink" Target="#Selected!A1"/><Relationship Id="rId12" Type="http://schemas.openxmlformats.org/officeDocument/2006/relationships/hyperlink" Target="#'Trainee Data (Eng)'!A1"/><Relationship Id="rId2" Type="http://schemas.openxmlformats.org/officeDocument/2006/relationships/image" Target="../media/image2.png"/><Relationship Id="rId16" Type="http://schemas.openxmlformats.org/officeDocument/2006/relationships/hyperlink" Target="#'Lesson plan'!A1"/><Relationship Id="rId1" Type="http://schemas.openxmlformats.org/officeDocument/2006/relationships/image" Target="../media/image1.png"/><Relationship Id="rId6" Type="http://schemas.openxmlformats.org/officeDocument/2006/relationships/hyperlink" Target="#'Pre selection'!A1"/><Relationship Id="rId11" Type="http://schemas.openxmlformats.org/officeDocument/2006/relationships/hyperlink" Target="#'Trainee Data (Ban)'!A1"/><Relationship Id="rId5" Type="http://schemas.openxmlformats.org/officeDocument/2006/relationships/hyperlink" Target="#'Signature colection'!A1"/><Relationship Id="rId15" Type="http://schemas.openxmlformats.org/officeDocument/2006/relationships/hyperlink" Target="#'Class Routine'!A1"/><Relationship Id="rId10" Type="http://schemas.openxmlformats.org/officeDocument/2006/relationships/hyperlink" Target="#'ASSET admission Data'!A1"/><Relationship Id="rId4" Type="http://schemas.openxmlformats.org/officeDocument/2006/relationships/hyperlink" Target="#Result!A1"/><Relationship Id="rId9" Type="http://schemas.openxmlformats.org/officeDocument/2006/relationships/hyperlink" Target="#'Distribution Sheet'!A1"/><Relationship Id="rId14" Type="http://schemas.openxmlformats.org/officeDocument/2006/relationships/hyperlink" Target="#'Training plan'!A1"/></Relationships>
</file>

<file path=xl/drawings/_rels/drawing2.xml.rels><?xml version="1.0" encoding="UTF-8" standalone="yes"?>
<Relationships xmlns="http://schemas.openxmlformats.org/package/2006/relationships"><Relationship Id="rId8" Type="http://schemas.openxmlformats.org/officeDocument/2006/relationships/hyperlink" Target="#'Class Routine'!A1"/><Relationship Id="rId13" Type="http://schemas.openxmlformats.org/officeDocument/2006/relationships/hyperlink" Target="#Selected!A1"/><Relationship Id="rId18" Type="http://schemas.openxmlformats.org/officeDocument/2006/relationships/image" Target="../media/image5.jpeg"/><Relationship Id="rId26" Type="http://schemas.openxmlformats.org/officeDocument/2006/relationships/image" Target="../media/image13.jpeg"/><Relationship Id="rId39" Type="http://schemas.openxmlformats.org/officeDocument/2006/relationships/image" Target="../media/image26.jpeg"/><Relationship Id="rId3" Type="http://schemas.openxmlformats.org/officeDocument/2006/relationships/hyperlink" Target="#'ASSET admission Data'!A1"/><Relationship Id="rId21" Type="http://schemas.openxmlformats.org/officeDocument/2006/relationships/image" Target="../media/image8.jpeg"/><Relationship Id="rId34" Type="http://schemas.openxmlformats.org/officeDocument/2006/relationships/image" Target="../media/image21.jpeg"/><Relationship Id="rId7" Type="http://schemas.openxmlformats.org/officeDocument/2006/relationships/hyperlink" Target="#'Training plan'!A1"/><Relationship Id="rId12" Type="http://schemas.openxmlformats.org/officeDocument/2006/relationships/hyperlink" Target="#'Pre selection'!A1"/><Relationship Id="rId17" Type="http://schemas.openxmlformats.org/officeDocument/2006/relationships/image" Target="../media/image4.jpeg"/><Relationship Id="rId25" Type="http://schemas.openxmlformats.org/officeDocument/2006/relationships/image" Target="../media/image12.jpeg"/><Relationship Id="rId33" Type="http://schemas.openxmlformats.org/officeDocument/2006/relationships/image" Target="../media/image20.jpeg"/><Relationship Id="rId38" Type="http://schemas.openxmlformats.org/officeDocument/2006/relationships/image" Target="../media/image25.jpeg"/><Relationship Id="rId2" Type="http://schemas.openxmlformats.org/officeDocument/2006/relationships/hyperlink" Target="#'Signature colection'!A1"/><Relationship Id="rId16" Type="http://schemas.openxmlformats.org/officeDocument/2006/relationships/image" Target="../media/image3.jpeg"/><Relationship Id="rId20" Type="http://schemas.openxmlformats.org/officeDocument/2006/relationships/image" Target="../media/image7.jpeg"/><Relationship Id="rId29" Type="http://schemas.openxmlformats.org/officeDocument/2006/relationships/image" Target="../media/image16.jpeg"/><Relationship Id="rId1" Type="http://schemas.openxmlformats.org/officeDocument/2006/relationships/hyperlink" Target="#Menu!A1"/><Relationship Id="rId6" Type="http://schemas.openxmlformats.org/officeDocument/2006/relationships/hyperlink" Target="#Contact!A1"/><Relationship Id="rId11" Type="http://schemas.openxmlformats.org/officeDocument/2006/relationships/hyperlink" Target="#Result!A1"/><Relationship Id="rId24" Type="http://schemas.openxmlformats.org/officeDocument/2006/relationships/image" Target="../media/image11.jpeg"/><Relationship Id="rId32" Type="http://schemas.openxmlformats.org/officeDocument/2006/relationships/image" Target="../media/image19.jpeg"/><Relationship Id="rId37" Type="http://schemas.openxmlformats.org/officeDocument/2006/relationships/image" Target="../media/image24.jpeg"/><Relationship Id="rId5" Type="http://schemas.openxmlformats.org/officeDocument/2006/relationships/hyperlink" Target="#'Trainee Data (Eng)'!A1"/><Relationship Id="rId15" Type="http://schemas.openxmlformats.org/officeDocument/2006/relationships/hyperlink" Target="#'Distribution Sheet'!A1"/><Relationship Id="rId23" Type="http://schemas.openxmlformats.org/officeDocument/2006/relationships/image" Target="../media/image10.jpeg"/><Relationship Id="rId28" Type="http://schemas.openxmlformats.org/officeDocument/2006/relationships/image" Target="../media/image15.jpeg"/><Relationship Id="rId36" Type="http://schemas.openxmlformats.org/officeDocument/2006/relationships/image" Target="../media/image23.jpeg"/><Relationship Id="rId10" Type="http://schemas.openxmlformats.org/officeDocument/2006/relationships/hyperlink" Target="#'All Form Data'!A1"/><Relationship Id="rId19" Type="http://schemas.openxmlformats.org/officeDocument/2006/relationships/image" Target="../media/image6.jpeg"/><Relationship Id="rId31" Type="http://schemas.openxmlformats.org/officeDocument/2006/relationships/image" Target="../media/image18.jpeg"/><Relationship Id="rId4" Type="http://schemas.openxmlformats.org/officeDocument/2006/relationships/hyperlink" Target="#'Trainee Data (Ban)'!A1"/><Relationship Id="rId9" Type="http://schemas.openxmlformats.org/officeDocument/2006/relationships/hyperlink" Target="#'Lesson plan'!A1"/><Relationship Id="rId14" Type="http://schemas.openxmlformats.org/officeDocument/2006/relationships/hyperlink" Target="#'Attendance Sheet'!A1"/><Relationship Id="rId22" Type="http://schemas.openxmlformats.org/officeDocument/2006/relationships/image" Target="../media/image9.jpeg"/><Relationship Id="rId27" Type="http://schemas.openxmlformats.org/officeDocument/2006/relationships/image" Target="../media/image14.jpeg"/><Relationship Id="rId30" Type="http://schemas.openxmlformats.org/officeDocument/2006/relationships/image" Target="../media/image17.jpeg"/><Relationship Id="rId35" Type="http://schemas.openxmlformats.org/officeDocument/2006/relationships/image" Target="../media/image22.jpeg"/></Relationships>
</file>

<file path=xl/drawings/_rels/drawing3.xml.rels><?xml version="1.0" encoding="UTF-8" standalone="yes"?>
<Relationships xmlns="http://schemas.openxmlformats.org/package/2006/relationships"><Relationship Id="rId8" Type="http://schemas.openxmlformats.org/officeDocument/2006/relationships/hyperlink" Target="#Selected!A1"/><Relationship Id="rId13" Type="http://schemas.openxmlformats.org/officeDocument/2006/relationships/hyperlink" Target="#'Trainee Data (Eng)'!A1"/><Relationship Id="rId3" Type="http://schemas.openxmlformats.org/officeDocument/2006/relationships/hyperlink" Target="#Menu!A1"/><Relationship Id="rId7" Type="http://schemas.openxmlformats.org/officeDocument/2006/relationships/hyperlink" Target="#'Pre selection'!A1"/><Relationship Id="rId12" Type="http://schemas.openxmlformats.org/officeDocument/2006/relationships/hyperlink" Target="#'Trainee Data (Ban)'!A1"/><Relationship Id="rId17" Type="http://schemas.openxmlformats.org/officeDocument/2006/relationships/hyperlink" Target="#'Lesson plan'!A1"/><Relationship Id="rId2" Type="http://schemas.openxmlformats.org/officeDocument/2006/relationships/image" Target="../media/image27.png"/><Relationship Id="rId16" Type="http://schemas.openxmlformats.org/officeDocument/2006/relationships/hyperlink" Target="#'Class Routine'!A1"/><Relationship Id="rId1" Type="http://schemas.openxmlformats.org/officeDocument/2006/relationships/image" Target="../media/image1.png"/><Relationship Id="rId6" Type="http://schemas.openxmlformats.org/officeDocument/2006/relationships/hyperlink" Target="#'Signature colection'!A1"/><Relationship Id="rId11" Type="http://schemas.openxmlformats.org/officeDocument/2006/relationships/hyperlink" Target="#'ASSET admission Data'!A1"/><Relationship Id="rId5" Type="http://schemas.openxmlformats.org/officeDocument/2006/relationships/hyperlink" Target="#Result!A1"/><Relationship Id="rId15" Type="http://schemas.openxmlformats.org/officeDocument/2006/relationships/hyperlink" Target="#'Training plan'!A1"/><Relationship Id="rId10" Type="http://schemas.openxmlformats.org/officeDocument/2006/relationships/hyperlink" Target="#'Distribution Sheet'!A1"/><Relationship Id="rId4" Type="http://schemas.openxmlformats.org/officeDocument/2006/relationships/hyperlink" Target="#'All Form Data'!A1"/><Relationship Id="rId9" Type="http://schemas.openxmlformats.org/officeDocument/2006/relationships/hyperlink" Target="#'Attendance Sheet'!A1"/><Relationship Id="rId14" Type="http://schemas.openxmlformats.org/officeDocument/2006/relationships/hyperlink" Target="#Contact!A1"/></Relationships>
</file>

<file path=xl/drawings/_rels/drawing4.xml.rels><?xml version="1.0" encoding="UTF-8" standalone="yes"?>
<Relationships xmlns="http://schemas.openxmlformats.org/package/2006/relationships"><Relationship Id="rId8" Type="http://schemas.openxmlformats.org/officeDocument/2006/relationships/hyperlink" Target="#Selected!A1"/><Relationship Id="rId13" Type="http://schemas.openxmlformats.org/officeDocument/2006/relationships/hyperlink" Target="#'Trainee Data (Eng)'!A1"/><Relationship Id="rId3" Type="http://schemas.openxmlformats.org/officeDocument/2006/relationships/hyperlink" Target="#Menu!A1"/><Relationship Id="rId7" Type="http://schemas.openxmlformats.org/officeDocument/2006/relationships/hyperlink" Target="#'Pre selection'!A1"/><Relationship Id="rId12" Type="http://schemas.openxmlformats.org/officeDocument/2006/relationships/hyperlink" Target="#'Trainee Data (Ban)'!A1"/><Relationship Id="rId17" Type="http://schemas.openxmlformats.org/officeDocument/2006/relationships/hyperlink" Target="#'Lesson plan'!A1"/><Relationship Id="rId2" Type="http://schemas.openxmlformats.org/officeDocument/2006/relationships/image" Target="../media/image28.png"/><Relationship Id="rId16" Type="http://schemas.openxmlformats.org/officeDocument/2006/relationships/hyperlink" Target="#'Class Routine'!A1"/><Relationship Id="rId1" Type="http://schemas.openxmlformats.org/officeDocument/2006/relationships/image" Target="../media/image1.png"/><Relationship Id="rId6" Type="http://schemas.openxmlformats.org/officeDocument/2006/relationships/hyperlink" Target="#'Signature colection'!A1"/><Relationship Id="rId11" Type="http://schemas.openxmlformats.org/officeDocument/2006/relationships/hyperlink" Target="#'ASSET admission Data'!A1"/><Relationship Id="rId5" Type="http://schemas.openxmlformats.org/officeDocument/2006/relationships/hyperlink" Target="#Result!A1"/><Relationship Id="rId15" Type="http://schemas.openxmlformats.org/officeDocument/2006/relationships/hyperlink" Target="#'Training plan'!A1"/><Relationship Id="rId10" Type="http://schemas.openxmlformats.org/officeDocument/2006/relationships/hyperlink" Target="#'Distribution Sheet'!A1"/><Relationship Id="rId4" Type="http://schemas.openxmlformats.org/officeDocument/2006/relationships/hyperlink" Target="#'All Form Data'!A1"/><Relationship Id="rId9" Type="http://schemas.openxmlformats.org/officeDocument/2006/relationships/hyperlink" Target="#'Attendance Sheet'!A1"/><Relationship Id="rId14" Type="http://schemas.openxmlformats.org/officeDocument/2006/relationships/hyperlink" Target="#Contact!A1"/></Relationships>
</file>

<file path=xl/drawings/_rels/drawing5.xml.rels><?xml version="1.0" encoding="UTF-8" standalone="yes"?>
<Relationships xmlns="http://schemas.openxmlformats.org/package/2006/relationships"><Relationship Id="rId8" Type="http://schemas.openxmlformats.org/officeDocument/2006/relationships/hyperlink" Target="#Result!A1"/><Relationship Id="rId13" Type="http://schemas.openxmlformats.org/officeDocument/2006/relationships/hyperlink" Target="#'ASSET admission Data'!A1"/><Relationship Id="rId3" Type="http://schemas.openxmlformats.org/officeDocument/2006/relationships/hyperlink" Target="#'Signature colection'!A1"/><Relationship Id="rId7" Type="http://schemas.openxmlformats.org/officeDocument/2006/relationships/hyperlink" Target="#'All Form Data'!A1"/><Relationship Id="rId12" Type="http://schemas.openxmlformats.org/officeDocument/2006/relationships/hyperlink" Target="#'Distribution Sheet'!A1"/><Relationship Id="rId17" Type="http://schemas.openxmlformats.org/officeDocument/2006/relationships/hyperlink" Target="#'Lesson plan'!A1"/><Relationship Id="rId2" Type="http://schemas.openxmlformats.org/officeDocument/2006/relationships/image" Target="../media/image29.png"/><Relationship Id="rId16" Type="http://schemas.openxmlformats.org/officeDocument/2006/relationships/hyperlink" Target="#'Class Routine'!A1"/><Relationship Id="rId1" Type="http://schemas.openxmlformats.org/officeDocument/2006/relationships/image" Target="../media/image1.png"/><Relationship Id="rId6" Type="http://schemas.openxmlformats.org/officeDocument/2006/relationships/hyperlink" Target="#Menu!A1"/><Relationship Id="rId11" Type="http://schemas.openxmlformats.org/officeDocument/2006/relationships/hyperlink" Target="#'Attendance Sheet'!A1"/><Relationship Id="rId5" Type="http://schemas.openxmlformats.org/officeDocument/2006/relationships/hyperlink" Target="#'Training plan'!A1"/><Relationship Id="rId15" Type="http://schemas.openxmlformats.org/officeDocument/2006/relationships/hyperlink" Target="#'Trainee Data (Eng)'!A1"/><Relationship Id="rId10" Type="http://schemas.openxmlformats.org/officeDocument/2006/relationships/hyperlink" Target="#Selected!A1"/><Relationship Id="rId4" Type="http://schemas.openxmlformats.org/officeDocument/2006/relationships/hyperlink" Target="#Contact!A1"/><Relationship Id="rId9" Type="http://schemas.openxmlformats.org/officeDocument/2006/relationships/hyperlink" Target="#'Pre selection'!A1"/><Relationship Id="rId14" Type="http://schemas.openxmlformats.org/officeDocument/2006/relationships/hyperlink" Target="#'Trainee Data (Ban)'!A1"/></Relationships>
</file>

<file path=xl/drawings/_rels/drawing6.xml.rels><?xml version="1.0" encoding="UTF-8" standalone="yes"?>
<Relationships xmlns="http://schemas.openxmlformats.org/package/2006/relationships"><Relationship Id="rId8" Type="http://schemas.openxmlformats.org/officeDocument/2006/relationships/hyperlink" Target="#Selected!A1"/><Relationship Id="rId13" Type="http://schemas.openxmlformats.org/officeDocument/2006/relationships/hyperlink" Target="#'Trainee Data (Eng)'!A1"/><Relationship Id="rId3" Type="http://schemas.openxmlformats.org/officeDocument/2006/relationships/hyperlink" Target="#Menu!A1"/><Relationship Id="rId7" Type="http://schemas.openxmlformats.org/officeDocument/2006/relationships/hyperlink" Target="#'Pre selection'!A1"/><Relationship Id="rId12" Type="http://schemas.openxmlformats.org/officeDocument/2006/relationships/hyperlink" Target="#'Trainee Data (Ban)'!A1"/><Relationship Id="rId17" Type="http://schemas.openxmlformats.org/officeDocument/2006/relationships/hyperlink" Target="#'Lesson plan'!A1"/><Relationship Id="rId2" Type="http://schemas.openxmlformats.org/officeDocument/2006/relationships/image" Target="../media/image27.png"/><Relationship Id="rId16" Type="http://schemas.openxmlformats.org/officeDocument/2006/relationships/hyperlink" Target="#'Class Routine'!A1"/><Relationship Id="rId1" Type="http://schemas.openxmlformats.org/officeDocument/2006/relationships/image" Target="../media/image1.png"/><Relationship Id="rId6" Type="http://schemas.openxmlformats.org/officeDocument/2006/relationships/hyperlink" Target="#'Signature colection'!A1"/><Relationship Id="rId11" Type="http://schemas.openxmlformats.org/officeDocument/2006/relationships/hyperlink" Target="#'ASSET admission Data'!A1"/><Relationship Id="rId5" Type="http://schemas.openxmlformats.org/officeDocument/2006/relationships/hyperlink" Target="#Result!A1"/><Relationship Id="rId15" Type="http://schemas.openxmlformats.org/officeDocument/2006/relationships/hyperlink" Target="#'Training plan'!A1"/><Relationship Id="rId10" Type="http://schemas.openxmlformats.org/officeDocument/2006/relationships/hyperlink" Target="#'Distribution Sheet'!A1"/><Relationship Id="rId4" Type="http://schemas.openxmlformats.org/officeDocument/2006/relationships/hyperlink" Target="#'All Form Data'!A1"/><Relationship Id="rId9" Type="http://schemas.openxmlformats.org/officeDocument/2006/relationships/hyperlink" Target="#'Attendance Sheet'!A1"/><Relationship Id="rId14" Type="http://schemas.openxmlformats.org/officeDocument/2006/relationships/hyperlink" Target="#Contact!A1"/></Relationships>
</file>

<file path=xl/drawings/_rels/drawing7.xml.rels><?xml version="1.0" encoding="UTF-8" standalone="yes"?>
<Relationships xmlns="http://schemas.openxmlformats.org/package/2006/relationships"><Relationship Id="rId8" Type="http://schemas.openxmlformats.org/officeDocument/2006/relationships/hyperlink" Target="#Selected!A1"/><Relationship Id="rId13" Type="http://schemas.openxmlformats.org/officeDocument/2006/relationships/hyperlink" Target="#'Trainee Data (Eng)'!A1"/><Relationship Id="rId18" Type="http://schemas.openxmlformats.org/officeDocument/2006/relationships/image" Target="../media/image30.png"/><Relationship Id="rId26" Type="http://schemas.openxmlformats.org/officeDocument/2006/relationships/image" Target="../media/image38.png"/><Relationship Id="rId39" Type="http://schemas.openxmlformats.org/officeDocument/2006/relationships/image" Target="../media/image51.png"/><Relationship Id="rId3" Type="http://schemas.openxmlformats.org/officeDocument/2006/relationships/hyperlink" Target="#Menu!A1"/><Relationship Id="rId21" Type="http://schemas.openxmlformats.org/officeDocument/2006/relationships/image" Target="../media/image33.png"/><Relationship Id="rId34" Type="http://schemas.openxmlformats.org/officeDocument/2006/relationships/image" Target="../media/image46.png"/><Relationship Id="rId7" Type="http://schemas.openxmlformats.org/officeDocument/2006/relationships/hyperlink" Target="#'Pre selection'!A1"/><Relationship Id="rId12" Type="http://schemas.openxmlformats.org/officeDocument/2006/relationships/hyperlink" Target="#'Trainee Data (Ban)'!A1"/><Relationship Id="rId17" Type="http://schemas.openxmlformats.org/officeDocument/2006/relationships/hyperlink" Target="#'Lesson plan'!A1"/><Relationship Id="rId25" Type="http://schemas.openxmlformats.org/officeDocument/2006/relationships/image" Target="../media/image37.png"/><Relationship Id="rId33" Type="http://schemas.openxmlformats.org/officeDocument/2006/relationships/image" Target="../media/image45.png"/><Relationship Id="rId38" Type="http://schemas.openxmlformats.org/officeDocument/2006/relationships/image" Target="../media/image50.png"/><Relationship Id="rId2" Type="http://schemas.openxmlformats.org/officeDocument/2006/relationships/image" Target="../media/image27.png"/><Relationship Id="rId16" Type="http://schemas.openxmlformats.org/officeDocument/2006/relationships/hyperlink" Target="#'Class Routine'!A1"/><Relationship Id="rId20" Type="http://schemas.openxmlformats.org/officeDocument/2006/relationships/image" Target="../media/image32.png"/><Relationship Id="rId29" Type="http://schemas.openxmlformats.org/officeDocument/2006/relationships/image" Target="../media/image41.png"/><Relationship Id="rId41" Type="http://schemas.openxmlformats.org/officeDocument/2006/relationships/image" Target="../media/image53.png"/><Relationship Id="rId1" Type="http://schemas.openxmlformats.org/officeDocument/2006/relationships/image" Target="../media/image1.png"/><Relationship Id="rId6" Type="http://schemas.openxmlformats.org/officeDocument/2006/relationships/hyperlink" Target="#'Signature colection'!A1"/><Relationship Id="rId11" Type="http://schemas.openxmlformats.org/officeDocument/2006/relationships/hyperlink" Target="#'ASSET admission Data'!A1"/><Relationship Id="rId24" Type="http://schemas.openxmlformats.org/officeDocument/2006/relationships/image" Target="../media/image36.png"/><Relationship Id="rId32" Type="http://schemas.openxmlformats.org/officeDocument/2006/relationships/image" Target="../media/image44.png"/><Relationship Id="rId37" Type="http://schemas.openxmlformats.org/officeDocument/2006/relationships/image" Target="../media/image49.png"/><Relationship Id="rId40" Type="http://schemas.openxmlformats.org/officeDocument/2006/relationships/image" Target="../media/image52.png"/><Relationship Id="rId5" Type="http://schemas.openxmlformats.org/officeDocument/2006/relationships/hyperlink" Target="#Result!A1"/><Relationship Id="rId15" Type="http://schemas.openxmlformats.org/officeDocument/2006/relationships/hyperlink" Target="#'Training plan'!A1"/><Relationship Id="rId23" Type="http://schemas.openxmlformats.org/officeDocument/2006/relationships/image" Target="../media/image35.png"/><Relationship Id="rId28" Type="http://schemas.openxmlformats.org/officeDocument/2006/relationships/image" Target="../media/image40.png"/><Relationship Id="rId36" Type="http://schemas.openxmlformats.org/officeDocument/2006/relationships/image" Target="../media/image48.png"/><Relationship Id="rId10" Type="http://schemas.openxmlformats.org/officeDocument/2006/relationships/hyperlink" Target="#'Distribution Sheet'!A1"/><Relationship Id="rId19" Type="http://schemas.openxmlformats.org/officeDocument/2006/relationships/image" Target="../media/image31.png"/><Relationship Id="rId31" Type="http://schemas.openxmlformats.org/officeDocument/2006/relationships/image" Target="../media/image43.png"/><Relationship Id="rId4" Type="http://schemas.openxmlformats.org/officeDocument/2006/relationships/hyperlink" Target="#'All Form Data'!A1"/><Relationship Id="rId9" Type="http://schemas.openxmlformats.org/officeDocument/2006/relationships/hyperlink" Target="#'Attendance Sheet'!A1"/><Relationship Id="rId14" Type="http://schemas.openxmlformats.org/officeDocument/2006/relationships/hyperlink" Target="#Contact!A1"/><Relationship Id="rId22" Type="http://schemas.openxmlformats.org/officeDocument/2006/relationships/image" Target="../media/image34.png"/><Relationship Id="rId27" Type="http://schemas.openxmlformats.org/officeDocument/2006/relationships/image" Target="../media/image39.png"/><Relationship Id="rId30" Type="http://schemas.openxmlformats.org/officeDocument/2006/relationships/image" Target="../media/image42.png"/><Relationship Id="rId35" Type="http://schemas.openxmlformats.org/officeDocument/2006/relationships/image" Target="../media/image47.png"/></Relationships>
</file>

<file path=xl/drawings/_rels/drawing8.xml.rels><?xml version="1.0" encoding="UTF-8" standalone="yes"?>
<Relationships xmlns="http://schemas.openxmlformats.org/package/2006/relationships"><Relationship Id="rId8" Type="http://schemas.openxmlformats.org/officeDocument/2006/relationships/hyperlink" Target="#'Pre selection'!A1"/><Relationship Id="rId13" Type="http://schemas.openxmlformats.org/officeDocument/2006/relationships/hyperlink" Target="#'Trainee Data (Ban)'!A1"/><Relationship Id="rId18" Type="http://schemas.openxmlformats.org/officeDocument/2006/relationships/hyperlink" Target="#'Lesson plan'!A1"/><Relationship Id="rId3" Type="http://schemas.openxmlformats.org/officeDocument/2006/relationships/image" Target="../media/image55.png"/><Relationship Id="rId7" Type="http://schemas.openxmlformats.org/officeDocument/2006/relationships/hyperlink" Target="#'Signature colection'!A1"/><Relationship Id="rId12" Type="http://schemas.openxmlformats.org/officeDocument/2006/relationships/hyperlink" Target="#'ASSET admission Data'!A1"/><Relationship Id="rId17" Type="http://schemas.openxmlformats.org/officeDocument/2006/relationships/hyperlink" Target="#'Class Routine'!A1"/><Relationship Id="rId2" Type="http://schemas.microsoft.com/office/2007/relationships/hdphoto" Target="../media/hdphoto1.wdp"/><Relationship Id="rId16" Type="http://schemas.openxmlformats.org/officeDocument/2006/relationships/hyperlink" Target="#'Training plan'!A1"/><Relationship Id="rId1" Type="http://schemas.openxmlformats.org/officeDocument/2006/relationships/image" Target="../media/image54.png"/><Relationship Id="rId6" Type="http://schemas.openxmlformats.org/officeDocument/2006/relationships/hyperlink" Target="#Result!A1"/><Relationship Id="rId11" Type="http://schemas.openxmlformats.org/officeDocument/2006/relationships/hyperlink" Target="#'Distribution Sheet'!A1"/><Relationship Id="rId5" Type="http://schemas.openxmlformats.org/officeDocument/2006/relationships/hyperlink" Target="#'All Form Data'!A1"/><Relationship Id="rId15" Type="http://schemas.openxmlformats.org/officeDocument/2006/relationships/hyperlink" Target="#Contact!A1"/><Relationship Id="rId10" Type="http://schemas.openxmlformats.org/officeDocument/2006/relationships/hyperlink" Target="#'Attendance Sheet'!A1"/><Relationship Id="rId4" Type="http://schemas.openxmlformats.org/officeDocument/2006/relationships/hyperlink" Target="#Menu!A1"/><Relationship Id="rId9" Type="http://schemas.openxmlformats.org/officeDocument/2006/relationships/hyperlink" Target="#Selected!A1"/><Relationship Id="rId14" Type="http://schemas.openxmlformats.org/officeDocument/2006/relationships/hyperlink" Target="#'Trainee Data (Eng)'!A1"/></Relationships>
</file>

<file path=xl/drawings/_rels/drawing9.xml.rels><?xml version="1.0" encoding="UTF-8" standalone="yes"?>
<Relationships xmlns="http://schemas.openxmlformats.org/package/2006/relationships"><Relationship Id="rId8" Type="http://schemas.openxmlformats.org/officeDocument/2006/relationships/hyperlink" Target="#Selected!A1"/><Relationship Id="rId13" Type="http://schemas.openxmlformats.org/officeDocument/2006/relationships/hyperlink" Target="#'Trainee Data (Eng)'!A1"/><Relationship Id="rId3" Type="http://schemas.openxmlformats.org/officeDocument/2006/relationships/hyperlink" Target="#Menu!A1"/><Relationship Id="rId7" Type="http://schemas.openxmlformats.org/officeDocument/2006/relationships/hyperlink" Target="#'Pre selection'!A1"/><Relationship Id="rId12" Type="http://schemas.openxmlformats.org/officeDocument/2006/relationships/hyperlink" Target="#'Trainee Data (Ban)'!A1"/><Relationship Id="rId17" Type="http://schemas.openxmlformats.org/officeDocument/2006/relationships/hyperlink" Target="#'Lesson plan'!A1"/><Relationship Id="rId2" Type="http://schemas.openxmlformats.org/officeDocument/2006/relationships/image" Target="../media/image57.png"/><Relationship Id="rId16" Type="http://schemas.openxmlformats.org/officeDocument/2006/relationships/hyperlink" Target="#'Class Routine'!A1"/><Relationship Id="rId1" Type="http://schemas.openxmlformats.org/officeDocument/2006/relationships/image" Target="../media/image56.png"/><Relationship Id="rId6" Type="http://schemas.openxmlformats.org/officeDocument/2006/relationships/hyperlink" Target="#'Signature colection'!A1"/><Relationship Id="rId11" Type="http://schemas.openxmlformats.org/officeDocument/2006/relationships/hyperlink" Target="#'ASSET admission Data'!A1"/><Relationship Id="rId5" Type="http://schemas.openxmlformats.org/officeDocument/2006/relationships/hyperlink" Target="#Result!A1"/><Relationship Id="rId15" Type="http://schemas.openxmlformats.org/officeDocument/2006/relationships/hyperlink" Target="#'Training plan'!A1"/><Relationship Id="rId10" Type="http://schemas.openxmlformats.org/officeDocument/2006/relationships/hyperlink" Target="#'Distribution Sheet'!A1"/><Relationship Id="rId4" Type="http://schemas.openxmlformats.org/officeDocument/2006/relationships/hyperlink" Target="#'All Form Data'!A1"/><Relationship Id="rId9" Type="http://schemas.openxmlformats.org/officeDocument/2006/relationships/hyperlink" Target="#'Attendance Sheet'!A1"/><Relationship Id="rId14" Type="http://schemas.openxmlformats.org/officeDocument/2006/relationships/hyperlink" Target="#Contact!A1"/></Relationships>
</file>

<file path=xl/drawings/_rels/drawing10.xml.rels><?xml version="1.0" encoding="UTF-8" standalone="yes"?>
<Relationships xmlns="http://schemas.openxmlformats.org/package/2006/relationships"><Relationship Id="rId8" Type="http://schemas.openxmlformats.org/officeDocument/2006/relationships/hyperlink" Target="#Selected!A1"/><Relationship Id="rId13" Type="http://schemas.openxmlformats.org/officeDocument/2006/relationships/hyperlink" Target="#'Trainee Data (Eng)'!A1"/><Relationship Id="rId3" Type="http://schemas.openxmlformats.org/officeDocument/2006/relationships/hyperlink" Target="#Menu!A1"/><Relationship Id="rId7" Type="http://schemas.openxmlformats.org/officeDocument/2006/relationships/hyperlink" Target="#'Pre selection'!A1"/><Relationship Id="rId12" Type="http://schemas.openxmlformats.org/officeDocument/2006/relationships/hyperlink" Target="#'Trainee Data (Ban)'!A1"/><Relationship Id="rId17" Type="http://schemas.openxmlformats.org/officeDocument/2006/relationships/hyperlink" Target="#'Lesson plan'!A1"/><Relationship Id="rId2" Type="http://schemas.openxmlformats.org/officeDocument/2006/relationships/image" Target="../media/image58.png"/><Relationship Id="rId16" Type="http://schemas.openxmlformats.org/officeDocument/2006/relationships/hyperlink" Target="#'Class Routine'!A1"/><Relationship Id="rId1" Type="http://schemas.openxmlformats.org/officeDocument/2006/relationships/image" Target="../media/image1.png"/><Relationship Id="rId6" Type="http://schemas.openxmlformats.org/officeDocument/2006/relationships/hyperlink" Target="#'Signature colection'!A1"/><Relationship Id="rId11" Type="http://schemas.openxmlformats.org/officeDocument/2006/relationships/hyperlink" Target="#'ASSET admission Data'!A1"/><Relationship Id="rId5" Type="http://schemas.openxmlformats.org/officeDocument/2006/relationships/hyperlink" Target="#Result!A1"/><Relationship Id="rId15" Type="http://schemas.openxmlformats.org/officeDocument/2006/relationships/hyperlink" Target="#'Training plan'!A1"/><Relationship Id="rId10" Type="http://schemas.openxmlformats.org/officeDocument/2006/relationships/hyperlink" Target="#'Distribution Sheet'!A1"/><Relationship Id="rId4" Type="http://schemas.openxmlformats.org/officeDocument/2006/relationships/hyperlink" Target="#'All Form Data'!A1"/><Relationship Id="rId9" Type="http://schemas.openxmlformats.org/officeDocument/2006/relationships/hyperlink" Target="#'Attendance Sheet'!A1"/><Relationship Id="rId14" Type="http://schemas.openxmlformats.org/officeDocument/2006/relationships/hyperlink" Target="#Contact!A1"/></Relationships>
</file>

<file path=xl/drawings/_rels/drawing11.xml.rels><?xml version="1.0" encoding="UTF-8" standalone="yes"?>
<Relationships xmlns="http://schemas.openxmlformats.org/package/2006/relationships"><Relationship Id="rId8" Type="http://schemas.openxmlformats.org/officeDocument/2006/relationships/hyperlink" Target="#Selected!A1"/><Relationship Id="rId13" Type="http://schemas.openxmlformats.org/officeDocument/2006/relationships/hyperlink" Target="#'Trainee Data (Eng)'!A1"/><Relationship Id="rId3" Type="http://schemas.openxmlformats.org/officeDocument/2006/relationships/hyperlink" Target="#Menu!A1"/><Relationship Id="rId7" Type="http://schemas.openxmlformats.org/officeDocument/2006/relationships/hyperlink" Target="#'Pre selection'!A1"/><Relationship Id="rId12" Type="http://schemas.openxmlformats.org/officeDocument/2006/relationships/hyperlink" Target="#'Trainee Data (Ban)'!A1"/><Relationship Id="rId17" Type="http://schemas.openxmlformats.org/officeDocument/2006/relationships/hyperlink" Target="#'Lesson plan'!A1"/><Relationship Id="rId2" Type="http://schemas.openxmlformats.org/officeDocument/2006/relationships/image" Target="../media/image27.png"/><Relationship Id="rId16" Type="http://schemas.openxmlformats.org/officeDocument/2006/relationships/hyperlink" Target="#'Class Routine'!A1"/><Relationship Id="rId1" Type="http://schemas.openxmlformats.org/officeDocument/2006/relationships/image" Target="../media/image1.png"/><Relationship Id="rId6" Type="http://schemas.openxmlformats.org/officeDocument/2006/relationships/hyperlink" Target="#'Signature colection'!A1"/><Relationship Id="rId11" Type="http://schemas.openxmlformats.org/officeDocument/2006/relationships/hyperlink" Target="#'ASSET admission Data'!A1"/><Relationship Id="rId5" Type="http://schemas.openxmlformats.org/officeDocument/2006/relationships/hyperlink" Target="#Result!A1"/><Relationship Id="rId15" Type="http://schemas.openxmlformats.org/officeDocument/2006/relationships/hyperlink" Target="#'Training plan'!A1"/><Relationship Id="rId10" Type="http://schemas.openxmlformats.org/officeDocument/2006/relationships/hyperlink" Target="#'Distribution Sheet'!A1"/><Relationship Id="rId4" Type="http://schemas.openxmlformats.org/officeDocument/2006/relationships/hyperlink" Target="#'All Form Data'!A1"/><Relationship Id="rId9" Type="http://schemas.openxmlformats.org/officeDocument/2006/relationships/hyperlink" Target="#'Attendance Sheet'!A1"/><Relationship Id="rId14" Type="http://schemas.openxmlformats.org/officeDocument/2006/relationships/hyperlink" Target="#Contact!A1"/></Relationships>
</file>

<file path=xl/drawings/_rels/drawing12.xml.rels><?xml version="1.0" encoding="UTF-8" standalone="yes"?>
<Relationships xmlns="http://schemas.openxmlformats.org/package/2006/relationships"><Relationship Id="rId8" Type="http://schemas.openxmlformats.org/officeDocument/2006/relationships/hyperlink" Target="#Selected!A1"/><Relationship Id="rId13" Type="http://schemas.openxmlformats.org/officeDocument/2006/relationships/hyperlink" Target="#'Trainee Data (Eng)'!A1"/><Relationship Id="rId3" Type="http://schemas.openxmlformats.org/officeDocument/2006/relationships/hyperlink" Target="#Menu!A1"/><Relationship Id="rId7" Type="http://schemas.openxmlformats.org/officeDocument/2006/relationships/hyperlink" Target="#'Pre selection'!A1"/><Relationship Id="rId12" Type="http://schemas.openxmlformats.org/officeDocument/2006/relationships/hyperlink" Target="#'Trainee Data (Ban)'!A1"/><Relationship Id="rId17" Type="http://schemas.openxmlformats.org/officeDocument/2006/relationships/hyperlink" Target="#'Lesson plan'!A1"/><Relationship Id="rId2" Type="http://schemas.openxmlformats.org/officeDocument/2006/relationships/image" Target="../media/image27.png"/><Relationship Id="rId16" Type="http://schemas.openxmlformats.org/officeDocument/2006/relationships/hyperlink" Target="#'Class Routine'!A1"/><Relationship Id="rId1" Type="http://schemas.openxmlformats.org/officeDocument/2006/relationships/image" Target="../media/image1.png"/><Relationship Id="rId6" Type="http://schemas.openxmlformats.org/officeDocument/2006/relationships/hyperlink" Target="#'Signature colection'!A1"/><Relationship Id="rId11" Type="http://schemas.openxmlformats.org/officeDocument/2006/relationships/hyperlink" Target="#'ASSET admission Data'!A1"/><Relationship Id="rId5" Type="http://schemas.openxmlformats.org/officeDocument/2006/relationships/hyperlink" Target="#Result!A1"/><Relationship Id="rId15" Type="http://schemas.openxmlformats.org/officeDocument/2006/relationships/hyperlink" Target="#'Training plan'!A1"/><Relationship Id="rId10" Type="http://schemas.openxmlformats.org/officeDocument/2006/relationships/hyperlink" Target="#'Distribution Sheet'!A1"/><Relationship Id="rId4" Type="http://schemas.openxmlformats.org/officeDocument/2006/relationships/hyperlink" Target="#'All Form Data'!A1"/><Relationship Id="rId9" Type="http://schemas.openxmlformats.org/officeDocument/2006/relationships/hyperlink" Target="#'Attendance Sheet'!A1"/><Relationship Id="rId14" Type="http://schemas.openxmlformats.org/officeDocument/2006/relationships/hyperlink" Target="#Contact!A1"/></Relationships>
</file>

<file path=xl/drawings/_rels/drawing13.xml.rels><?xml version="1.0" encoding="UTF-8" standalone="yes"?>
<Relationships xmlns="http://schemas.openxmlformats.org/package/2006/relationships"><Relationship Id="rId8" Type="http://schemas.openxmlformats.org/officeDocument/2006/relationships/hyperlink" Target="#Selected!A1"/><Relationship Id="rId13" Type="http://schemas.openxmlformats.org/officeDocument/2006/relationships/hyperlink" Target="#'Trainee Data (Eng)'!A1"/><Relationship Id="rId18" Type="http://schemas.openxmlformats.org/officeDocument/2006/relationships/image" Target="../media/image59.png"/><Relationship Id="rId26" Type="http://schemas.openxmlformats.org/officeDocument/2006/relationships/image" Target="../media/image67.png"/><Relationship Id="rId39" Type="http://schemas.openxmlformats.org/officeDocument/2006/relationships/image" Target="../media/image80.png"/><Relationship Id="rId3" Type="http://schemas.openxmlformats.org/officeDocument/2006/relationships/hyperlink" Target="#Menu!A1"/><Relationship Id="rId21" Type="http://schemas.openxmlformats.org/officeDocument/2006/relationships/image" Target="../media/image62.png"/><Relationship Id="rId34" Type="http://schemas.openxmlformats.org/officeDocument/2006/relationships/image" Target="../media/image75.png"/><Relationship Id="rId7" Type="http://schemas.openxmlformats.org/officeDocument/2006/relationships/hyperlink" Target="#'Pre selection'!A1"/><Relationship Id="rId12" Type="http://schemas.openxmlformats.org/officeDocument/2006/relationships/hyperlink" Target="#'Trainee Data (Ban)'!A1"/><Relationship Id="rId17" Type="http://schemas.openxmlformats.org/officeDocument/2006/relationships/hyperlink" Target="#'Lesson plan'!A1"/><Relationship Id="rId25" Type="http://schemas.openxmlformats.org/officeDocument/2006/relationships/image" Target="../media/image66.png"/><Relationship Id="rId33" Type="http://schemas.openxmlformats.org/officeDocument/2006/relationships/image" Target="../media/image74.png"/><Relationship Id="rId38" Type="http://schemas.openxmlformats.org/officeDocument/2006/relationships/image" Target="../media/image79.png"/><Relationship Id="rId2" Type="http://schemas.openxmlformats.org/officeDocument/2006/relationships/image" Target="../media/image27.png"/><Relationship Id="rId16" Type="http://schemas.openxmlformats.org/officeDocument/2006/relationships/hyperlink" Target="#'Class Routine'!A1"/><Relationship Id="rId20" Type="http://schemas.openxmlformats.org/officeDocument/2006/relationships/image" Target="../media/image61.png"/><Relationship Id="rId29" Type="http://schemas.openxmlformats.org/officeDocument/2006/relationships/image" Target="../media/image70.png"/><Relationship Id="rId41" Type="http://schemas.openxmlformats.org/officeDocument/2006/relationships/image" Target="../media/image82.png"/><Relationship Id="rId1" Type="http://schemas.openxmlformats.org/officeDocument/2006/relationships/image" Target="../media/image1.png"/><Relationship Id="rId6" Type="http://schemas.openxmlformats.org/officeDocument/2006/relationships/hyperlink" Target="#'Signature colection'!A1"/><Relationship Id="rId11" Type="http://schemas.openxmlformats.org/officeDocument/2006/relationships/hyperlink" Target="#'ASSET admission Data'!A1"/><Relationship Id="rId24" Type="http://schemas.openxmlformats.org/officeDocument/2006/relationships/image" Target="../media/image65.png"/><Relationship Id="rId32" Type="http://schemas.openxmlformats.org/officeDocument/2006/relationships/image" Target="../media/image73.png"/><Relationship Id="rId37" Type="http://schemas.openxmlformats.org/officeDocument/2006/relationships/image" Target="../media/image78.png"/><Relationship Id="rId40" Type="http://schemas.openxmlformats.org/officeDocument/2006/relationships/image" Target="../media/image81.png"/><Relationship Id="rId5" Type="http://schemas.openxmlformats.org/officeDocument/2006/relationships/hyperlink" Target="#Result!A1"/><Relationship Id="rId15" Type="http://schemas.openxmlformats.org/officeDocument/2006/relationships/hyperlink" Target="#'Training plan'!A1"/><Relationship Id="rId23" Type="http://schemas.openxmlformats.org/officeDocument/2006/relationships/image" Target="../media/image64.png"/><Relationship Id="rId28" Type="http://schemas.openxmlformats.org/officeDocument/2006/relationships/image" Target="../media/image69.png"/><Relationship Id="rId36" Type="http://schemas.openxmlformats.org/officeDocument/2006/relationships/image" Target="../media/image77.png"/><Relationship Id="rId10" Type="http://schemas.openxmlformats.org/officeDocument/2006/relationships/hyperlink" Target="#'Distribution Sheet'!A1"/><Relationship Id="rId19" Type="http://schemas.openxmlformats.org/officeDocument/2006/relationships/image" Target="../media/image60.png"/><Relationship Id="rId31" Type="http://schemas.openxmlformats.org/officeDocument/2006/relationships/image" Target="../media/image72.png"/><Relationship Id="rId4" Type="http://schemas.openxmlformats.org/officeDocument/2006/relationships/hyperlink" Target="#'All Form Data'!A1"/><Relationship Id="rId9" Type="http://schemas.openxmlformats.org/officeDocument/2006/relationships/hyperlink" Target="#'Attendance Sheet'!A1"/><Relationship Id="rId14" Type="http://schemas.openxmlformats.org/officeDocument/2006/relationships/hyperlink" Target="#Contact!A1"/><Relationship Id="rId22" Type="http://schemas.openxmlformats.org/officeDocument/2006/relationships/image" Target="../media/image63.png"/><Relationship Id="rId27" Type="http://schemas.openxmlformats.org/officeDocument/2006/relationships/image" Target="../media/image68.png"/><Relationship Id="rId30" Type="http://schemas.openxmlformats.org/officeDocument/2006/relationships/image" Target="../media/image71.png"/><Relationship Id="rId35" Type="http://schemas.openxmlformats.org/officeDocument/2006/relationships/image" Target="../media/image76.png"/></Relationships>
</file>

<file path=xl/drawings/_rels/drawing14.xml.rels><?xml version="1.0" encoding="UTF-8" standalone="yes"?>
<Relationships xmlns="http://schemas.openxmlformats.org/package/2006/relationships"><Relationship Id="rId8" Type="http://schemas.openxmlformats.org/officeDocument/2006/relationships/hyperlink" Target="#'Pre selection'!A1"/><Relationship Id="rId13" Type="http://schemas.openxmlformats.org/officeDocument/2006/relationships/hyperlink" Target="#'Trainee Data (Ban)'!A1"/><Relationship Id="rId18" Type="http://schemas.openxmlformats.org/officeDocument/2006/relationships/image" Target="../media/image83.png"/><Relationship Id="rId26" Type="http://schemas.openxmlformats.org/officeDocument/2006/relationships/image" Target="../media/image91.png"/><Relationship Id="rId39" Type="http://schemas.openxmlformats.org/officeDocument/2006/relationships/image" Target="../media/image104.png"/><Relationship Id="rId3" Type="http://schemas.openxmlformats.org/officeDocument/2006/relationships/hyperlink" Target="#Contact!A1"/><Relationship Id="rId21" Type="http://schemas.openxmlformats.org/officeDocument/2006/relationships/image" Target="../media/image86.png"/><Relationship Id="rId34" Type="http://schemas.openxmlformats.org/officeDocument/2006/relationships/image" Target="../media/image99.png"/><Relationship Id="rId7" Type="http://schemas.openxmlformats.org/officeDocument/2006/relationships/hyperlink" Target="#Result!A1"/><Relationship Id="rId12" Type="http://schemas.openxmlformats.org/officeDocument/2006/relationships/hyperlink" Target="#'ASSET admission Data'!A1"/><Relationship Id="rId17" Type="http://schemas.openxmlformats.org/officeDocument/2006/relationships/hyperlink" Target="#'Lesson plan'!A1"/><Relationship Id="rId25" Type="http://schemas.openxmlformats.org/officeDocument/2006/relationships/image" Target="../media/image90.png"/><Relationship Id="rId33" Type="http://schemas.openxmlformats.org/officeDocument/2006/relationships/image" Target="../media/image98.png"/><Relationship Id="rId38" Type="http://schemas.openxmlformats.org/officeDocument/2006/relationships/image" Target="../media/image103.png"/><Relationship Id="rId2" Type="http://schemas.openxmlformats.org/officeDocument/2006/relationships/hyperlink" Target="#'Signature colection'!A1"/><Relationship Id="rId16" Type="http://schemas.openxmlformats.org/officeDocument/2006/relationships/hyperlink" Target="#'Class Routine'!A1"/><Relationship Id="rId20" Type="http://schemas.openxmlformats.org/officeDocument/2006/relationships/image" Target="../media/image85.png"/><Relationship Id="rId29" Type="http://schemas.openxmlformats.org/officeDocument/2006/relationships/image" Target="../media/image94.png"/><Relationship Id="rId41" Type="http://schemas.openxmlformats.org/officeDocument/2006/relationships/image" Target="../media/image106.png"/><Relationship Id="rId1" Type="http://schemas.openxmlformats.org/officeDocument/2006/relationships/image" Target="../media/image1.png"/><Relationship Id="rId6" Type="http://schemas.openxmlformats.org/officeDocument/2006/relationships/hyperlink" Target="#'All Form Data'!A1"/><Relationship Id="rId11" Type="http://schemas.openxmlformats.org/officeDocument/2006/relationships/hyperlink" Target="#'Distribution Sheet'!A1"/><Relationship Id="rId24" Type="http://schemas.openxmlformats.org/officeDocument/2006/relationships/image" Target="../media/image89.png"/><Relationship Id="rId32" Type="http://schemas.openxmlformats.org/officeDocument/2006/relationships/image" Target="../media/image97.png"/><Relationship Id="rId37" Type="http://schemas.openxmlformats.org/officeDocument/2006/relationships/image" Target="../media/image102.png"/><Relationship Id="rId40" Type="http://schemas.openxmlformats.org/officeDocument/2006/relationships/image" Target="../media/image105.png"/><Relationship Id="rId5" Type="http://schemas.openxmlformats.org/officeDocument/2006/relationships/hyperlink" Target="#Menu!A1"/><Relationship Id="rId15" Type="http://schemas.openxmlformats.org/officeDocument/2006/relationships/hyperlink" Target="#'Training plan'!A1"/><Relationship Id="rId23" Type="http://schemas.openxmlformats.org/officeDocument/2006/relationships/image" Target="../media/image88.png"/><Relationship Id="rId28" Type="http://schemas.openxmlformats.org/officeDocument/2006/relationships/image" Target="../media/image93.png"/><Relationship Id="rId36" Type="http://schemas.openxmlformats.org/officeDocument/2006/relationships/image" Target="../media/image101.png"/><Relationship Id="rId10" Type="http://schemas.openxmlformats.org/officeDocument/2006/relationships/hyperlink" Target="#'Attendance Sheet'!A1"/><Relationship Id="rId19" Type="http://schemas.openxmlformats.org/officeDocument/2006/relationships/image" Target="../media/image84.png"/><Relationship Id="rId31" Type="http://schemas.openxmlformats.org/officeDocument/2006/relationships/image" Target="../media/image96.png"/><Relationship Id="rId4" Type="http://schemas.openxmlformats.org/officeDocument/2006/relationships/image" Target="../media/image27.png"/><Relationship Id="rId9" Type="http://schemas.openxmlformats.org/officeDocument/2006/relationships/hyperlink" Target="#Selected!A1"/><Relationship Id="rId14" Type="http://schemas.openxmlformats.org/officeDocument/2006/relationships/hyperlink" Target="#'Trainee Data (Eng)'!A1"/><Relationship Id="rId22" Type="http://schemas.openxmlformats.org/officeDocument/2006/relationships/image" Target="../media/image87.png"/><Relationship Id="rId27" Type="http://schemas.openxmlformats.org/officeDocument/2006/relationships/image" Target="../media/image92.png"/><Relationship Id="rId30" Type="http://schemas.openxmlformats.org/officeDocument/2006/relationships/image" Target="../media/image95.png"/><Relationship Id="rId35" Type="http://schemas.openxmlformats.org/officeDocument/2006/relationships/image" Target="../media/image100.png"/></Relationships>
</file>

<file path=xl/drawings/_rels/drawing15.xml.rels><?xml version="1.0" encoding="UTF-8" standalone="yes"?>
<Relationships xmlns="http://schemas.openxmlformats.org/package/2006/relationships"><Relationship Id="rId8" Type="http://schemas.openxmlformats.org/officeDocument/2006/relationships/hyperlink" Target="#Selected!A1"/><Relationship Id="rId13" Type="http://schemas.openxmlformats.org/officeDocument/2006/relationships/hyperlink" Target="#'Trainee Data (Eng)'!A1"/><Relationship Id="rId3" Type="http://schemas.openxmlformats.org/officeDocument/2006/relationships/hyperlink" Target="#Menu!A1"/><Relationship Id="rId7" Type="http://schemas.openxmlformats.org/officeDocument/2006/relationships/hyperlink" Target="#'Pre selection'!A1"/><Relationship Id="rId12" Type="http://schemas.openxmlformats.org/officeDocument/2006/relationships/hyperlink" Target="#'Trainee Data (Ban)'!A1"/><Relationship Id="rId17" Type="http://schemas.openxmlformats.org/officeDocument/2006/relationships/hyperlink" Target="#'Lesson plan'!A1"/><Relationship Id="rId2" Type="http://schemas.openxmlformats.org/officeDocument/2006/relationships/image" Target="../media/image107.png"/><Relationship Id="rId16" Type="http://schemas.openxmlformats.org/officeDocument/2006/relationships/hyperlink" Target="#'Class Routine'!A1"/><Relationship Id="rId1" Type="http://schemas.openxmlformats.org/officeDocument/2006/relationships/image" Target="../media/image1.png"/><Relationship Id="rId6" Type="http://schemas.openxmlformats.org/officeDocument/2006/relationships/hyperlink" Target="#'Signature colection'!A1"/><Relationship Id="rId11" Type="http://schemas.openxmlformats.org/officeDocument/2006/relationships/hyperlink" Target="#'ASSET admission Data'!A1"/><Relationship Id="rId5" Type="http://schemas.openxmlformats.org/officeDocument/2006/relationships/hyperlink" Target="#Result!A1"/><Relationship Id="rId15" Type="http://schemas.openxmlformats.org/officeDocument/2006/relationships/hyperlink" Target="#'Training plan'!A1"/><Relationship Id="rId10" Type="http://schemas.openxmlformats.org/officeDocument/2006/relationships/hyperlink" Target="#'Distribution Sheet'!A1"/><Relationship Id="rId4" Type="http://schemas.openxmlformats.org/officeDocument/2006/relationships/hyperlink" Target="#'All Form Data'!A1"/><Relationship Id="rId9" Type="http://schemas.openxmlformats.org/officeDocument/2006/relationships/hyperlink" Target="#'Attendance Sheet'!A1"/><Relationship Id="rId14" Type="http://schemas.openxmlformats.org/officeDocument/2006/relationships/hyperlink" Target="#Contact!A1"/></Relationships>
</file>

<file path=xl/drawings/drawing1.xml><?xml version="1.0" encoding="utf-8"?>
<xdr:wsDr xmlns:xdr="http://schemas.openxmlformats.org/drawingml/2006/spreadsheetDrawing" xmlns:a="http://schemas.openxmlformats.org/drawingml/2006/main">
  <xdr:twoCellAnchor>
    <xdr:from>
      <xdr:col>0</xdr:col>
      <xdr:colOff>8675</xdr:colOff>
      <xdr:row>0</xdr:row>
      <xdr:rowOff>0</xdr:rowOff>
    </xdr:from>
    <xdr:to>
      <xdr:col>28</xdr:col>
      <xdr:colOff>156448</xdr:colOff>
      <xdr:row>32</xdr:row>
      <xdr:rowOff>174855</xdr:rowOff>
    </xdr:to>
    <xdr:grpSp>
      <xdr:nvGrpSpPr>
        <xdr:cNvPr id="34" name="Group 33"/>
        <xdr:cNvGrpSpPr/>
      </xdr:nvGrpSpPr>
      <xdr:grpSpPr>
        <a:xfrm>
          <a:off x="8675" y="0"/>
          <a:ext cx="17154730" cy="6064710"/>
          <a:chOff x="0" y="1"/>
          <a:chExt cx="16863786" cy="5920922"/>
        </a:xfrm>
        <a:solidFill>
          <a:schemeClr val="accent6">
            <a:lumMod val="60000"/>
            <a:lumOff val="40000"/>
          </a:schemeClr>
        </a:solidFill>
      </xdr:grpSpPr>
      <xdr:sp macro="" textlink="">
        <xdr:nvSpPr>
          <xdr:cNvPr id="13" name="Snip Diagonal Corner Rectangle 12"/>
          <xdr:cNvSpPr/>
        </xdr:nvSpPr>
        <xdr:spPr>
          <a:xfrm>
            <a:off x="0" y="24494"/>
            <a:ext cx="16863786" cy="5896429"/>
          </a:xfrm>
          <a:prstGeom prst="rect">
            <a:avLst/>
          </a:prstGeom>
          <a:grpFill/>
          <a:ln>
            <a:noFill/>
          </a:ln>
          <a:effectLst>
            <a:glow rad="228600">
              <a:schemeClr val="accent1">
                <a:satMod val="175000"/>
                <a:alpha val="40000"/>
              </a:schemeClr>
            </a:glow>
            <a:softEdge rad="127000"/>
          </a:effectLst>
          <a:scene3d>
            <a:camera prst="orthographicFront"/>
            <a:lightRig rig="threePt" dir="t"/>
          </a:scene3d>
          <a:sp3d extrusionH="76200">
            <a:bevelT w="165100" prst="coolSlant"/>
            <a:extrusionClr>
              <a:srgbClr val="0000FF"/>
            </a:extrusionClr>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050"/>
          </a:p>
        </xdr:txBody>
      </xdr:sp>
      <xdr:pic>
        <xdr:nvPicPr>
          <xdr:cNvPr id="14" name="Picture 13"/>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 y="1"/>
            <a:ext cx="2449286" cy="979714"/>
          </a:xfrm>
          <a:prstGeom prst="rect">
            <a:avLst/>
          </a:prstGeom>
          <a:grpFill/>
        </xdr:spPr>
      </xdr:pic>
      <xdr:pic>
        <xdr:nvPicPr>
          <xdr:cNvPr id="15" name="Picture 14"/>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999357" y="131857"/>
            <a:ext cx="3010684" cy="535113"/>
          </a:xfrm>
          <a:prstGeom prst="rect">
            <a:avLst/>
          </a:prstGeom>
          <a:grpFill/>
        </xdr:spPr>
      </xdr:pic>
    </xdr:grpSp>
    <xdr:clientData/>
  </xdr:twoCellAnchor>
  <xdr:twoCellAnchor>
    <xdr:from>
      <xdr:col>0</xdr:col>
      <xdr:colOff>192735</xdr:colOff>
      <xdr:row>5</xdr:row>
      <xdr:rowOff>23003</xdr:rowOff>
    </xdr:from>
    <xdr:to>
      <xdr:col>4</xdr:col>
      <xdr:colOff>41208</xdr:colOff>
      <xdr:row>29</xdr:row>
      <xdr:rowOff>55218</xdr:rowOff>
    </xdr:to>
    <xdr:sp macro="" textlink="">
      <xdr:nvSpPr>
        <xdr:cNvPr id="2" name="Rounded Rectangle 1">
          <a:hlinkClick xmlns:r="http://schemas.openxmlformats.org/officeDocument/2006/relationships" r:id="rId3"/>
        </xdr:cNvPr>
        <xdr:cNvSpPr/>
      </xdr:nvSpPr>
      <xdr:spPr>
        <a:xfrm>
          <a:off x="192735" y="943293"/>
          <a:ext cx="2278038" cy="4449606"/>
        </a:xfrm>
        <a:prstGeom prst="roundRect">
          <a:avLst/>
        </a:prstGeom>
        <a:solidFill>
          <a:srgbClr val="66FF99"/>
        </a:solidFill>
        <a:effectLst>
          <a:glow rad="139700">
            <a:schemeClr val="accent3">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ln w="3175">
                <a:solidFill>
                  <a:schemeClr val="tx1"/>
                </a:solidFill>
              </a:ln>
              <a:solidFill>
                <a:schemeClr val="tx1"/>
              </a:solidFill>
              <a:latin typeface="Times New Roman" pitchFamily="18" charset="0"/>
              <a:cs typeface="Times New Roman" pitchFamily="18" charset="0"/>
            </a:rPr>
            <a:t>ADD</a:t>
          </a:r>
          <a:r>
            <a:rPr lang="en-US" sz="2800" b="1" baseline="0">
              <a:ln w="3175">
                <a:solidFill>
                  <a:schemeClr val="tx1"/>
                </a:solidFill>
              </a:ln>
              <a:solidFill>
                <a:schemeClr val="tx1"/>
              </a:solidFill>
              <a:latin typeface="Times New Roman" pitchFamily="18" charset="0"/>
              <a:cs typeface="Times New Roman" pitchFamily="18" charset="0"/>
            </a:rPr>
            <a:t> TRAINEE</a:t>
          </a:r>
          <a:endParaRPr lang="en-US" sz="2800" b="1">
            <a:ln w="3175">
              <a:solidFill>
                <a:schemeClr val="tx1"/>
              </a:solidFill>
            </a:ln>
            <a:solidFill>
              <a:schemeClr val="tx1"/>
            </a:solidFill>
            <a:latin typeface="Times New Roman" pitchFamily="18" charset="0"/>
            <a:cs typeface="Times New Roman" pitchFamily="18" charset="0"/>
          </a:endParaRPr>
        </a:p>
      </xdr:txBody>
    </xdr:sp>
    <xdr:clientData/>
  </xdr:twoCellAnchor>
  <xdr:twoCellAnchor>
    <xdr:from>
      <xdr:col>24</xdr:col>
      <xdr:colOff>123916</xdr:colOff>
      <xdr:row>5</xdr:row>
      <xdr:rowOff>23003</xdr:rowOff>
    </xdr:from>
    <xdr:to>
      <xdr:col>27</xdr:col>
      <xdr:colOff>579780</xdr:colOff>
      <xdr:row>29</xdr:row>
      <xdr:rowOff>55218</xdr:rowOff>
    </xdr:to>
    <xdr:sp macro="" textlink="">
      <xdr:nvSpPr>
        <xdr:cNvPr id="45" name="Rounded Rectangle 44">
          <a:hlinkClick xmlns:r="http://schemas.openxmlformats.org/officeDocument/2006/relationships" r:id="rId4"/>
        </xdr:cNvPr>
        <xdr:cNvSpPr/>
      </xdr:nvSpPr>
      <xdr:spPr>
        <a:xfrm>
          <a:off x="14701307" y="943293"/>
          <a:ext cx="2278038" cy="4449606"/>
        </a:xfrm>
        <a:prstGeom prst="roundRect">
          <a:avLst/>
        </a:prstGeom>
        <a:solidFill>
          <a:srgbClr val="FF7C80"/>
        </a:solidFill>
        <a:effectLst>
          <a:glow rad="139700">
            <a:schemeClr val="accent2">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ln w="3175">
                <a:solidFill>
                  <a:schemeClr val="tx1"/>
                </a:solidFill>
              </a:ln>
              <a:solidFill>
                <a:schemeClr val="tx1"/>
              </a:solidFill>
              <a:latin typeface="Times New Roman" pitchFamily="18" charset="0"/>
              <a:cs typeface="Times New Roman" pitchFamily="18" charset="0"/>
            </a:rPr>
            <a:t>RESULT</a:t>
          </a:r>
        </a:p>
      </xdr:txBody>
    </xdr:sp>
    <xdr:clientData/>
  </xdr:twoCellAnchor>
  <xdr:twoCellAnchor>
    <xdr:from>
      <xdr:col>5</xdr:col>
      <xdr:colOff>54519</xdr:colOff>
      <xdr:row>5</xdr:row>
      <xdr:rowOff>23003</xdr:rowOff>
    </xdr:from>
    <xdr:to>
      <xdr:col>8</xdr:col>
      <xdr:colOff>519586</xdr:colOff>
      <xdr:row>11</xdr:row>
      <xdr:rowOff>42064</xdr:rowOff>
    </xdr:to>
    <xdr:sp macro="" textlink="">
      <xdr:nvSpPr>
        <xdr:cNvPr id="38" name="Rounded Rectangle 37"/>
        <xdr:cNvSpPr/>
      </xdr:nvSpPr>
      <xdr:spPr>
        <a:xfrm>
          <a:off x="3091476" y="943293"/>
          <a:ext cx="2287240" cy="1123409"/>
        </a:xfrm>
        <a:prstGeom prst="roundRect">
          <a:avLst/>
        </a:prstGeom>
        <a:solidFill>
          <a:srgbClr val="00B0F0"/>
        </a:solidFill>
        <a:ln>
          <a:noFill/>
        </a:ln>
        <a:scene3d>
          <a:camera prst="orthographicFront"/>
          <a:lightRig rig="harsh" dir="t"/>
        </a:scene3d>
        <a:sp3d prstMaterial="softEdge">
          <a:bevelT w="165100" h="15875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Pre Enrollment</a:t>
          </a:r>
        </a:p>
      </xdr:txBody>
    </xdr:sp>
    <xdr:clientData/>
  </xdr:twoCellAnchor>
  <xdr:twoCellAnchor>
    <xdr:from>
      <xdr:col>9</xdr:col>
      <xdr:colOff>525584</xdr:colOff>
      <xdr:row>5</xdr:row>
      <xdr:rowOff>23003</xdr:rowOff>
    </xdr:from>
    <xdr:to>
      <xdr:col>13</xdr:col>
      <xdr:colOff>383259</xdr:colOff>
      <xdr:row>11</xdr:row>
      <xdr:rowOff>42064</xdr:rowOff>
    </xdr:to>
    <xdr:sp macro="" textlink="">
      <xdr:nvSpPr>
        <xdr:cNvPr id="39" name="Rounded Rectangle 38"/>
        <xdr:cNvSpPr/>
      </xdr:nvSpPr>
      <xdr:spPr>
        <a:xfrm>
          <a:off x="5992106" y="943293"/>
          <a:ext cx="2287240" cy="1123409"/>
        </a:xfrm>
        <a:prstGeom prst="roundRect">
          <a:avLst/>
        </a:prstGeom>
        <a:solidFill>
          <a:srgbClr val="00B0F0"/>
        </a:solidFill>
        <a:ln>
          <a:noFill/>
        </a:ln>
        <a:scene3d>
          <a:camera prst="orthographicFront"/>
          <a:lightRig rig="harsh" dir="t"/>
        </a:scene3d>
        <a:sp3d prstMaterial="softEdge">
          <a:bevelT w="165100" h="15875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Enrolled</a:t>
          </a:r>
        </a:p>
      </xdr:txBody>
    </xdr:sp>
    <xdr:clientData/>
  </xdr:twoCellAnchor>
  <xdr:twoCellAnchor>
    <xdr:from>
      <xdr:col>14</xdr:col>
      <xdr:colOff>389258</xdr:colOff>
      <xdr:row>5</xdr:row>
      <xdr:rowOff>23003</xdr:rowOff>
    </xdr:from>
    <xdr:to>
      <xdr:col>18</xdr:col>
      <xdr:colOff>246933</xdr:colOff>
      <xdr:row>11</xdr:row>
      <xdr:rowOff>42064</xdr:rowOff>
    </xdr:to>
    <xdr:sp macro="" textlink="">
      <xdr:nvSpPr>
        <xdr:cNvPr id="44" name="Rounded Rectangle 43"/>
        <xdr:cNvSpPr/>
      </xdr:nvSpPr>
      <xdr:spPr>
        <a:xfrm>
          <a:off x="8892736" y="943293"/>
          <a:ext cx="2287240" cy="1123409"/>
        </a:xfrm>
        <a:prstGeom prst="roundRect">
          <a:avLst/>
        </a:prstGeom>
        <a:solidFill>
          <a:srgbClr val="00B0F0"/>
        </a:solidFill>
        <a:ln>
          <a:noFill/>
        </a:ln>
        <a:scene3d>
          <a:camera prst="orthographicFront"/>
          <a:lightRig rig="harsh" dir="t"/>
        </a:scene3d>
        <a:sp3d prstMaterial="softEdge">
          <a:bevelT w="165100" h="15875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Attendance</a:t>
          </a:r>
          <a:r>
            <a:rPr lang="en-US" sz="2800" b="1" baseline="0">
              <a:solidFill>
                <a:schemeClr val="bg1"/>
              </a:solidFill>
              <a:latin typeface="Times New Roman" pitchFamily="18" charset="0"/>
              <a:cs typeface="Times New Roman" pitchFamily="18" charset="0"/>
            </a:rPr>
            <a:t> Sheet</a:t>
          </a:r>
          <a:endParaRPr lang="en-US" sz="2800" b="1">
            <a:solidFill>
              <a:schemeClr val="bg1"/>
            </a:solidFill>
            <a:latin typeface="Times New Roman" pitchFamily="18" charset="0"/>
            <a:cs typeface="Times New Roman" pitchFamily="18" charset="0"/>
          </a:endParaRPr>
        </a:p>
      </xdr:txBody>
    </xdr:sp>
    <xdr:clientData/>
  </xdr:twoCellAnchor>
  <xdr:twoCellAnchor>
    <xdr:from>
      <xdr:col>19</xdr:col>
      <xdr:colOff>252930</xdr:colOff>
      <xdr:row>5</xdr:row>
      <xdr:rowOff>23003</xdr:rowOff>
    </xdr:from>
    <xdr:to>
      <xdr:col>23</xdr:col>
      <xdr:colOff>110605</xdr:colOff>
      <xdr:row>11</xdr:row>
      <xdr:rowOff>42064</xdr:rowOff>
    </xdr:to>
    <xdr:sp macro="" textlink="">
      <xdr:nvSpPr>
        <xdr:cNvPr id="46" name="Rounded Rectangle 45"/>
        <xdr:cNvSpPr/>
      </xdr:nvSpPr>
      <xdr:spPr>
        <a:xfrm>
          <a:off x="11793365" y="943293"/>
          <a:ext cx="2287240" cy="1123409"/>
        </a:xfrm>
        <a:prstGeom prst="roundRect">
          <a:avLst/>
        </a:prstGeom>
        <a:solidFill>
          <a:srgbClr val="00B0F0"/>
        </a:solidFill>
        <a:ln>
          <a:noFill/>
        </a:ln>
        <a:scene3d>
          <a:camera prst="orthographicFront"/>
          <a:lightRig rig="harsh" dir="t"/>
        </a:scene3d>
        <a:sp3d prstMaterial="softEdge">
          <a:bevelT w="165100" h="15875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Materials</a:t>
          </a:r>
          <a:r>
            <a:rPr lang="en-US" sz="2800" b="1" baseline="0">
              <a:solidFill>
                <a:schemeClr val="bg1"/>
              </a:solidFill>
              <a:latin typeface="Times New Roman" pitchFamily="18" charset="0"/>
              <a:cs typeface="Times New Roman" pitchFamily="18" charset="0"/>
            </a:rPr>
            <a:t> Distribution</a:t>
          </a:r>
          <a:endParaRPr lang="en-US" sz="2800" b="1">
            <a:solidFill>
              <a:schemeClr val="bg1"/>
            </a:solidFill>
            <a:latin typeface="Times New Roman" pitchFamily="18" charset="0"/>
            <a:cs typeface="Times New Roman" pitchFamily="18" charset="0"/>
          </a:endParaRPr>
        </a:p>
      </xdr:txBody>
    </xdr:sp>
    <xdr:clientData/>
  </xdr:twoCellAnchor>
  <xdr:twoCellAnchor>
    <xdr:from>
      <xdr:col>5</xdr:col>
      <xdr:colOff>54519</xdr:colOff>
      <xdr:row>14</xdr:row>
      <xdr:rowOff>29580</xdr:rowOff>
    </xdr:from>
    <xdr:to>
      <xdr:col>8</xdr:col>
      <xdr:colOff>519586</xdr:colOff>
      <xdr:row>20</xdr:row>
      <xdr:rowOff>48642</xdr:rowOff>
    </xdr:to>
    <xdr:sp macro="" textlink="">
      <xdr:nvSpPr>
        <xdr:cNvPr id="51" name="Rounded Rectangle 50"/>
        <xdr:cNvSpPr/>
      </xdr:nvSpPr>
      <xdr:spPr>
        <a:xfrm>
          <a:off x="3091476" y="2606392"/>
          <a:ext cx="2287240" cy="1123409"/>
        </a:xfrm>
        <a:prstGeom prst="roundRect">
          <a:avLst/>
        </a:prstGeom>
        <a:solidFill>
          <a:schemeClr val="accent6"/>
        </a:solidFill>
        <a:ln>
          <a:noFill/>
        </a:ln>
        <a:scene3d>
          <a:camera prst="orthographicFront"/>
          <a:lightRig rig="harsh" dir="t"/>
        </a:scene3d>
        <a:sp3d prstMaterial="softEdge">
          <a:bevelT w="165100" h="15875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Information</a:t>
          </a:r>
          <a:r>
            <a:rPr lang="en-US" sz="2800" b="1" baseline="0">
              <a:solidFill>
                <a:schemeClr val="bg1"/>
              </a:solidFill>
              <a:latin typeface="Times New Roman" pitchFamily="18" charset="0"/>
              <a:cs typeface="Times New Roman" pitchFamily="18" charset="0"/>
            </a:rPr>
            <a:t> for ASSET</a:t>
          </a:r>
          <a:endParaRPr lang="en-US" sz="2800" b="1">
            <a:solidFill>
              <a:schemeClr val="bg1"/>
            </a:solidFill>
            <a:latin typeface="Times New Roman" pitchFamily="18" charset="0"/>
            <a:cs typeface="Times New Roman" pitchFamily="18" charset="0"/>
          </a:endParaRPr>
        </a:p>
      </xdr:txBody>
    </xdr:sp>
    <xdr:clientData/>
  </xdr:twoCellAnchor>
  <xdr:twoCellAnchor>
    <xdr:from>
      <xdr:col>9</xdr:col>
      <xdr:colOff>525584</xdr:colOff>
      <xdr:row>14</xdr:row>
      <xdr:rowOff>29580</xdr:rowOff>
    </xdr:from>
    <xdr:to>
      <xdr:col>13</xdr:col>
      <xdr:colOff>383259</xdr:colOff>
      <xdr:row>20</xdr:row>
      <xdr:rowOff>48642</xdr:rowOff>
    </xdr:to>
    <xdr:sp macro="" textlink="">
      <xdr:nvSpPr>
        <xdr:cNvPr id="52" name="Rounded Rectangle 51"/>
        <xdr:cNvSpPr/>
      </xdr:nvSpPr>
      <xdr:spPr>
        <a:xfrm>
          <a:off x="5992106" y="2606392"/>
          <a:ext cx="2287240" cy="1123409"/>
        </a:xfrm>
        <a:prstGeom prst="roundRect">
          <a:avLst/>
        </a:prstGeom>
        <a:solidFill>
          <a:schemeClr val="accent6"/>
        </a:solidFill>
        <a:ln>
          <a:noFill/>
        </a:ln>
        <a:scene3d>
          <a:camera prst="orthographicFront"/>
          <a:lightRig rig="harsh" dir="t"/>
        </a:scene3d>
        <a:sp3d prstMaterial="softEdge">
          <a:bevelT w="165100" h="15875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Information in Bangla</a:t>
          </a:r>
        </a:p>
      </xdr:txBody>
    </xdr:sp>
    <xdr:clientData/>
  </xdr:twoCellAnchor>
  <xdr:twoCellAnchor>
    <xdr:from>
      <xdr:col>14</xdr:col>
      <xdr:colOff>389258</xdr:colOff>
      <xdr:row>14</xdr:row>
      <xdr:rowOff>29580</xdr:rowOff>
    </xdr:from>
    <xdr:to>
      <xdr:col>18</xdr:col>
      <xdr:colOff>246933</xdr:colOff>
      <xdr:row>20</xdr:row>
      <xdr:rowOff>48642</xdr:rowOff>
    </xdr:to>
    <xdr:sp macro="" textlink="">
      <xdr:nvSpPr>
        <xdr:cNvPr id="53" name="Rounded Rectangle 52"/>
        <xdr:cNvSpPr/>
      </xdr:nvSpPr>
      <xdr:spPr>
        <a:xfrm>
          <a:off x="8892736" y="2606392"/>
          <a:ext cx="2287240" cy="1123409"/>
        </a:xfrm>
        <a:prstGeom prst="roundRect">
          <a:avLst/>
        </a:prstGeom>
        <a:solidFill>
          <a:schemeClr val="accent6"/>
        </a:solidFill>
        <a:ln>
          <a:noFill/>
        </a:ln>
        <a:scene3d>
          <a:camera prst="orthographicFront"/>
          <a:lightRig rig="harsh" dir="t"/>
        </a:scene3d>
        <a:sp3d prstMaterial="softEdge">
          <a:bevelT w="165100" h="15875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Information in English</a:t>
          </a:r>
        </a:p>
      </xdr:txBody>
    </xdr:sp>
    <xdr:clientData/>
  </xdr:twoCellAnchor>
  <xdr:twoCellAnchor>
    <xdr:from>
      <xdr:col>19</xdr:col>
      <xdr:colOff>252930</xdr:colOff>
      <xdr:row>14</xdr:row>
      <xdr:rowOff>29580</xdr:rowOff>
    </xdr:from>
    <xdr:to>
      <xdr:col>23</xdr:col>
      <xdr:colOff>110605</xdr:colOff>
      <xdr:row>20</xdr:row>
      <xdr:rowOff>48642</xdr:rowOff>
    </xdr:to>
    <xdr:sp macro="" textlink="">
      <xdr:nvSpPr>
        <xdr:cNvPr id="54" name="Rounded Rectangle 53"/>
        <xdr:cNvSpPr/>
      </xdr:nvSpPr>
      <xdr:spPr>
        <a:xfrm>
          <a:off x="11793365" y="2606392"/>
          <a:ext cx="2287240" cy="1123409"/>
        </a:xfrm>
        <a:prstGeom prst="roundRect">
          <a:avLst/>
        </a:prstGeom>
        <a:solidFill>
          <a:schemeClr val="accent6"/>
        </a:solidFill>
        <a:ln>
          <a:noFill/>
        </a:ln>
        <a:scene3d>
          <a:camera prst="orthographicFront"/>
          <a:lightRig rig="harsh" dir="t"/>
        </a:scene3d>
        <a:sp3d prstMaterial="softEdge">
          <a:bevelT w="165100" h="15875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Contact</a:t>
          </a:r>
          <a:r>
            <a:rPr lang="en-US" sz="2800" b="1" baseline="0">
              <a:solidFill>
                <a:schemeClr val="bg1"/>
              </a:solidFill>
              <a:latin typeface="Times New Roman" pitchFamily="18" charset="0"/>
              <a:cs typeface="Times New Roman" pitchFamily="18" charset="0"/>
            </a:rPr>
            <a:t> No</a:t>
          </a:r>
          <a:endParaRPr lang="en-US" sz="2800" b="1">
            <a:solidFill>
              <a:schemeClr val="bg1"/>
            </a:solidFill>
            <a:latin typeface="Times New Roman" pitchFamily="18" charset="0"/>
            <a:cs typeface="Times New Roman" pitchFamily="18" charset="0"/>
          </a:endParaRPr>
        </a:p>
      </xdr:txBody>
    </xdr:sp>
    <xdr:clientData/>
  </xdr:twoCellAnchor>
  <xdr:twoCellAnchor>
    <xdr:from>
      <xdr:col>5</xdr:col>
      <xdr:colOff>54519</xdr:colOff>
      <xdr:row>23</xdr:row>
      <xdr:rowOff>36157</xdr:rowOff>
    </xdr:from>
    <xdr:to>
      <xdr:col>8</xdr:col>
      <xdr:colOff>519586</xdr:colOff>
      <xdr:row>29</xdr:row>
      <xdr:rowOff>55218</xdr:rowOff>
    </xdr:to>
    <xdr:sp macro="" textlink="">
      <xdr:nvSpPr>
        <xdr:cNvPr id="56" name="Rounded Rectangle 55"/>
        <xdr:cNvSpPr/>
      </xdr:nvSpPr>
      <xdr:spPr>
        <a:xfrm>
          <a:off x="3091476" y="4269490"/>
          <a:ext cx="2287240" cy="1123409"/>
        </a:xfrm>
        <a:prstGeom prst="roundRect">
          <a:avLst/>
        </a:prstGeom>
        <a:solidFill>
          <a:srgbClr val="0070C0"/>
        </a:solidFill>
        <a:ln>
          <a:noFill/>
        </a:ln>
        <a:scene3d>
          <a:camera prst="orthographicFront"/>
          <a:lightRig rig="harsh" dir="t"/>
        </a:scene3d>
        <a:sp3d prstMaterial="softEdge">
          <a:bevelT w="165100" h="15875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Training Plan</a:t>
          </a:r>
        </a:p>
      </xdr:txBody>
    </xdr:sp>
    <xdr:clientData/>
  </xdr:twoCellAnchor>
  <xdr:twoCellAnchor>
    <xdr:from>
      <xdr:col>9</xdr:col>
      <xdr:colOff>525584</xdr:colOff>
      <xdr:row>23</xdr:row>
      <xdr:rowOff>36157</xdr:rowOff>
    </xdr:from>
    <xdr:to>
      <xdr:col>13</xdr:col>
      <xdr:colOff>383259</xdr:colOff>
      <xdr:row>29</xdr:row>
      <xdr:rowOff>55218</xdr:rowOff>
    </xdr:to>
    <xdr:sp macro="" textlink="">
      <xdr:nvSpPr>
        <xdr:cNvPr id="57" name="Rounded Rectangle 56"/>
        <xdr:cNvSpPr/>
      </xdr:nvSpPr>
      <xdr:spPr>
        <a:xfrm>
          <a:off x="5992106" y="4269490"/>
          <a:ext cx="2287240" cy="1123409"/>
        </a:xfrm>
        <a:prstGeom prst="roundRect">
          <a:avLst/>
        </a:prstGeom>
        <a:solidFill>
          <a:srgbClr val="0070C0"/>
        </a:solidFill>
        <a:ln>
          <a:noFill/>
        </a:ln>
        <a:scene3d>
          <a:camera prst="orthographicFront"/>
          <a:lightRig rig="harsh" dir="t"/>
        </a:scene3d>
        <a:sp3d prstMaterial="softEdge">
          <a:bevelT w="165100" h="15875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Class Routine</a:t>
          </a:r>
        </a:p>
      </xdr:txBody>
    </xdr:sp>
    <xdr:clientData/>
  </xdr:twoCellAnchor>
  <xdr:twoCellAnchor>
    <xdr:from>
      <xdr:col>14</xdr:col>
      <xdr:colOff>389258</xdr:colOff>
      <xdr:row>23</xdr:row>
      <xdr:rowOff>36157</xdr:rowOff>
    </xdr:from>
    <xdr:to>
      <xdr:col>18</xdr:col>
      <xdr:colOff>246933</xdr:colOff>
      <xdr:row>29</xdr:row>
      <xdr:rowOff>55218</xdr:rowOff>
    </xdr:to>
    <xdr:sp macro="" textlink="">
      <xdr:nvSpPr>
        <xdr:cNvPr id="58" name="Rounded Rectangle 57"/>
        <xdr:cNvSpPr/>
      </xdr:nvSpPr>
      <xdr:spPr>
        <a:xfrm>
          <a:off x="8892736" y="4269490"/>
          <a:ext cx="2287240" cy="1123409"/>
        </a:xfrm>
        <a:prstGeom prst="roundRect">
          <a:avLst/>
        </a:prstGeom>
        <a:solidFill>
          <a:srgbClr val="0070C0"/>
        </a:solidFill>
        <a:ln>
          <a:noFill/>
        </a:ln>
        <a:scene3d>
          <a:camera prst="orthographicFront"/>
          <a:lightRig rig="harsh" dir="t"/>
        </a:scene3d>
        <a:sp3d prstMaterial="softEdge">
          <a:bevelT w="165100" h="15875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Lesson Plan</a:t>
          </a:r>
        </a:p>
      </xdr:txBody>
    </xdr:sp>
    <xdr:clientData/>
  </xdr:twoCellAnchor>
  <xdr:twoCellAnchor>
    <xdr:from>
      <xdr:col>19</xdr:col>
      <xdr:colOff>252930</xdr:colOff>
      <xdr:row>23</xdr:row>
      <xdr:rowOff>36157</xdr:rowOff>
    </xdr:from>
    <xdr:to>
      <xdr:col>23</xdr:col>
      <xdr:colOff>110605</xdr:colOff>
      <xdr:row>29</xdr:row>
      <xdr:rowOff>55218</xdr:rowOff>
    </xdr:to>
    <xdr:sp macro="" textlink="">
      <xdr:nvSpPr>
        <xdr:cNvPr id="59" name="Rounded Rectangle 58">
          <a:hlinkClick xmlns:r="http://schemas.openxmlformats.org/officeDocument/2006/relationships" r:id="rId5"/>
        </xdr:cNvPr>
        <xdr:cNvSpPr/>
      </xdr:nvSpPr>
      <xdr:spPr>
        <a:xfrm>
          <a:off x="11793365" y="4269490"/>
          <a:ext cx="2287240" cy="1123409"/>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Signature</a:t>
          </a:r>
        </a:p>
      </xdr:txBody>
    </xdr:sp>
    <xdr:clientData/>
  </xdr:twoCellAnchor>
  <xdr:twoCellAnchor>
    <xdr:from>
      <xdr:col>5</xdr:col>
      <xdr:colOff>82128</xdr:colOff>
      <xdr:row>5</xdr:row>
      <xdr:rowOff>13800</xdr:rowOff>
    </xdr:from>
    <xdr:to>
      <xdr:col>8</xdr:col>
      <xdr:colOff>547195</xdr:colOff>
      <xdr:row>11</xdr:row>
      <xdr:rowOff>32861</xdr:rowOff>
    </xdr:to>
    <xdr:sp macro="" textlink="">
      <xdr:nvSpPr>
        <xdr:cNvPr id="60" name="Rounded Rectangle 59">
          <a:hlinkClick xmlns:r="http://schemas.openxmlformats.org/officeDocument/2006/relationships" r:id="rId6"/>
        </xdr:cNvPr>
        <xdr:cNvSpPr/>
      </xdr:nvSpPr>
      <xdr:spPr>
        <a:xfrm>
          <a:off x="3119085" y="934090"/>
          <a:ext cx="2287240" cy="1123409"/>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Pre Enrollment</a:t>
          </a:r>
        </a:p>
      </xdr:txBody>
    </xdr:sp>
    <xdr:clientData/>
  </xdr:twoCellAnchor>
  <xdr:twoCellAnchor>
    <xdr:from>
      <xdr:col>9</xdr:col>
      <xdr:colOff>553193</xdr:colOff>
      <xdr:row>5</xdr:row>
      <xdr:rowOff>13800</xdr:rowOff>
    </xdr:from>
    <xdr:to>
      <xdr:col>13</xdr:col>
      <xdr:colOff>410868</xdr:colOff>
      <xdr:row>11</xdr:row>
      <xdr:rowOff>32861</xdr:rowOff>
    </xdr:to>
    <xdr:sp macro="" textlink="">
      <xdr:nvSpPr>
        <xdr:cNvPr id="61" name="Rounded Rectangle 60">
          <a:hlinkClick xmlns:r="http://schemas.openxmlformats.org/officeDocument/2006/relationships" r:id="rId7"/>
        </xdr:cNvPr>
        <xdr:cNvSpPr/>
      </xdr:nvSpPr>
      <xdr:spPr>
        <a:xfrm>
          <a:off x="6019715" y="934090"/>
          <a:ext cx="2287240" cy="1123409"/>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Enrolled</a:t>
          </a:r>
        </a:p>
      </xdr:txBody>
    </xdr:sp>
    <xdr:clientData/>
  </xdr:twoCellAnchor>
  <xdr:twoCellAnchor>
    <xdr:from>
      <xdr:col>14</xdr:col>
      <xdr:colOff>416867</xdr:colOff>
      <xdr:row>5</xdr:row>
      <xdr:rowOff>13800</xdr:rowOff>
    </xdr:from>
    <xdr:to>
      <xdr:col>18</xdr:col>
      <xdr:colOff>274542</xdr:colOff>
      <xdr:row>11</xdr:row>
      <xdr:rowOff>32861</xdr:rowOff>
    </xdr:to>
    <xdr:sp macro="" textlink="">
      <xdr:nvSpPr>
        <xdr:cNvPr id="62" name="Rounded Rectangle 61">
          <a:hlinkClick xmlns:r="http://schemas.openxmlformats.org/officeDocument/2006/relationships" r:id="rId8"/>
        </xdr:cNvPr>
        <xdr:cNvSpPr/>
      </xdr:nvSpPr>
      <xdr:spPr>
        <a:xfrm>
          <a:off x="8920345" y="934090"/>
          <a:ext cx="2287240" cy="1123409"/>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Attendance</a:t>
          </a:r>
          <a:r>
            <a:rPr lang="en-US" sz="2800" b="1" baseline="0">
              <a:solidFill>
                <a:schemeClr val="bg1"/>
              </a:solidFill>
              <a:latin typeface="Times New Roman" pitchFamily="18" charset="0"/>
              <a:cs typeface="Times New Roman" pitchFamily="18" charset="0"/>
            </a:rPr>
            <a:t> Sheet</a:t>
          </a:r>
          <a:endParaRPr lang="en-US" sz="2800" b="1">
            <a:solidFill>
              <a:schemeClr val="bg1"/>
            </a:solidFill>
            <a:latin typeface="Times New Roman" pitchFamily="18" charset="0"/>
            <a:cs typeface="Times New Roman" pitchFamily="18" charset="0"/>
          </a:endParaRPr>
        </a:p>
      </xdr:txBody>
    </xdr:sp>
    <xdr:clientData/>
  </xdr:twoCellAnchor>
  <xdr:twoCellAnchor>
    <xdr:from>
      <xdr:col>19</xdr:col>
      <xdr:colOff>280539</xdr:colOff>
      <xdr:row>5</xdr:row>
      <xdr:rowOff>13800</xdr:rowOff>
    </xdr:from>
    <xdr:to>
      <xdr:col>23</xdr:col>
      <xdr:colOff>138214</xdr:colOff>
      <xdr:row>11</xdr:row>
      <xdr:rowOff>32861</xdr:rowOff>
    </xdr:to>
    <xdr:sp macro="" textlink="">
      <xdr:nvSpPr>
        <xdr:cNvPr id="63" name="Rounded Rectangle 62">
          <a:hlinkClick xmlns:r="http://schemas.openxmlformats.org/officeDocument/2006/relationships" r:id="rId9"/>
        </xdr:cNvPr>
        <xdr:cNvSpPr/>
      </xdr:nvSpPr>
      <xdr:spPr>
        <a:xfrm>
          <a:off x="11820974" y="934090"/>
          <a:ext cx="2287240" cy="1123409"/>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Materials</a:t>
          </a:r>
          <a:r>
            <a:rPr lang="en-US" sz="2800" b="1" baseline="0">
              <a:solidFill>
                <a:schemeClr val="bg1"/>
              </a:solidFill>
              <a:latin typeface="Times New Roman" pitchFamily="18" charset="0"/>
              <a:cs typeface="Times New Roman" pitchFamily="18" charset="0"/>
            </a:rPr>
            <a:t> Distribution</a:t>
          </a:r>
          <a:endParaRPr lang="en-US" sz="2800" b="1">
            <a:solidFill>
              <a:schemeClr val="bg1"/>
            </a:solidFill>
            <a:latin typeface="Times New Roman" pitchFamily="18" charset="0"/>
            <a:cs typeface="Times New Roman" pitchFamily="18" charset="0"/>
          </a:endParaRPr>
        </a:p>
      </xdr:txBody>
    </xdr:sp>
    <xdr:clientData/>
  </xdr:twoCellAnchor>
  <xdr:twoCellAnchor>
    <xdr:from>
      <xdr:col>5</xdr:col>
      <xdr:colOff>82128</xdr:colOff>
      <xdr:row>14</xdr:row>
      <xdr:rowOff>20377</xdr:rowOff>
    </xdr:from>
    <xdr:to>
      <xdr:col>8</xdr:col>
      <xdr:colOff>547195</xdr:colOff>
      <xdr:row>20</xdr:row>
      <xdr:rowOff>39439</xdr:rowOff>
    </xdr:to>
    <xdr:sp macro="" textlink="">
      <xdr:nvSpPr>
        <xdr:cNvPr id="64" name="Rounded Rectangle 63">
          <a:hlinkClick xmlns:r="http://schemas.openxmlformats.org/officeDocument/2006/relationships" r:id="rId10"/>
        </xdr:cNvPr>
        <xdr:cNvSpPr/>
      </xdr:nvSpPr>
      <xdr:spPr>
        <a:xfrm>
          <a:off x="3119085" y="2597189"/>
          <a:ext cx="2287240" cy="1123409"/>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Information</a:t>
          </a:r>
          <a:r>
            <a:rPr lang="en-US" sz="2800" b="1" baseline="0">
              <a:solidFill>
                <a:schemeClr val="bg1"/>
              </a:solidFill>
              <a:latin typeface="Times New Roman" pitchFamily="18" charset="0"/>
              <a:cs typeface="Times New Roman" pitchFamily="18" charset="0"/>
            </a:rPr>
            <a:t> for ASSET</a:t>
          </a:r>
          <a:endParaRPr lang="en-US" sz="2800" b="1">
            <a:solidFill>
              <a:schemeClr val="bg1"/>
            </a:solidFill>
            <a:latin typeface="Times New Roman" pitchFamily="18" charset="0"/>
            <a:cs typeface="Times New Roman" pitchFamily="18" charset="0"/>
          </a:endParaRPr>
        </a:p>
      </xdr:txBody>
    </xdr:sp>
    <xdr:clientData/>
  </xdr:twoCellAnchor>
  <xdr:twoCellAnchor>
    <xdr:from>
      <xdr:col>9</xdr:col>
      <xdr:colOff>553193</xdr:colOff>
      <xdr:row>14</xdr:row>
      <xdr:rowOff>20377</xdr:rowOff>
    </xdr:from>
    <xdr:to>
      <xdr:col>13</xdr:col>
      <xdr:colOff>410868</xdr:colOff>
      <xdr:row>20</xdr:row>
      <xdr:rowOff>39439</xdr:rowOff>
    </xdr:to>
    <xdr:sp macro="" textlink="">
      <xdr:nvSpPr>
        <xdr:cNvPr id="65" name="Rounded Rectangle 64">
          <a:hlinkClick xmlns:r="http://schemas.openxmlformats.org/officeDocument/2006/relationships" r:id="rId11"/>
        </xdr:cNvPr>
        <xdr:cNvSpPr/>
      </xdr:nvSpPr>
      <xdr:spPr>
        <a:xfrm>
          <a:off x="6019715" y="2597189"/>
          <a:ext cx="2287240" cy="1123409"/>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Information in Bangla</a:t>
          </a:r>
        </a:p>
      </xdr:txBody>
    </xdr:sp>
    <xdr:clientData/>
  </xdr:twoCellAnchor>
  <xdr:twoCellAnchor>
    <xdr:from>
      <xdr:col>14</xdr:col>
      <xdr:colOff>416867</xdr:colOff>
      <xdr:row>14</xdr:row>
      <xdr:rowOff>20377</xdr:rowOff>
    </xdr:from>
    <xdr:to>
      <xdr:col>18</xdr:col>
      <xdr:colOff>274542</xdr:colOff>
      <xdr:row>20</xdr:row>
      <xdr:rowOff>39439</xdr:rowOff>
    </xdr:to>
    <xdr:sp macro="" textlink="">
      <xdr:nvSpPr>
        <xdr:cNvPr id="66" name="Rounded Rectangle 65">
          <a:hlinkClick xmlns:r="http://schemas.openxmlformats.org/officeDocument/2006/relationships" r:id="rId12"/>
        </xdr:cNvPr>
        <xdr:cNvSpPr/>
      </xdr:nvSpPr>
      <xdr:spPr>
        <a:xfrm>
          <a:off x="8920345" y="2597189"/>
          <a:ext cx="2287240" cy="1123409"/>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Information in English</a:t>
          </a:r>
        </a:p>
      </xdr:txBody>
    </xdr:sp>
    <xdr:clientData/>
  </xdr:twoCellAnchor>
  <xdr:twoCellAnchor>
    <xdr:from>
      <xdr:col>19</xdr:col>
      <xdr:colOff>280539</xdr:colOff>
      <xdr:row>14</xdr:row>
      <xdr:rowOff>20377</xdr:rowOff>
    </xdr:from>
    <xdr:to>
      <xdr:col>23</xdr:col>
      <xdr:colOff>138214</xdr:colOff>
      <xdr:row>20</xdr:row>
      <xdr:rowOff>39439</xdr:rowOff>
    </xdr:to>
    <xdr:sp macro="" textlink="">
      <xdr:nvSpPr>
        <xdr:cNvPr id="67" name="Rounded Rectangle 66">
          <a:hlinkClick xmlns:r="http://schemas.openxmlformats.org/officeDocument/2006/relationships" r:id="rId13"/>
        </xdr:cNvPr>
        <xdr:cNvSpPr/>
      </xdr:nvSpPr>
      <xdr:spPr>
        <a:xfrm>
          <a:off x="11820974" y="2597189"/>
          <a:ext cx="2287240" cy="1123409"/>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Contact</a:t>
          </a:r>
          <a:r>
            <a:rPr lang="en-US" sz="2800" b="1" baseline="0">
              <a:solidFill>
                <a:schemeClr val="bg1"/>
              </a:solidFill>
              <a:latin typeface="Times New Roman" pitchFamily="18" charset="0"/>
              <a:cs typeface="Times New Roman" pitchFamily="18" charset="0"/>
            </a:rPr>
            <a:t> No</a:t>
          </a:r>
          <a:endParaRPr lang="en-US" sz="2800" b="1">
            <a:solidFill>
              <a:schemeClr val="bg1"/>
            </a:solidFill>
            <a:latin typeface="Times New Roman" pitchFamily="18" charset="0"/>
            <a:cs typeface="Times New Roman" pitchFamily="18" charset="0"/>
          </a:endParaRPr>
        </a:p>
      </xdr:txBody>
    </xdr:sp>
    <xdr:clientData/>
  </xdr:twoCellAnchor>
  <xdr:twoCellAnchor>
    <xdr:from>
      <xdr:col>5</xdr:col>
      <xdr:colOff>82128</xdr:colOff>
      <xdr:row>23</xdr:row>
      <xdr:rowOff>26954</xdr:rowOff>
    </xdr:from>
    <xdr:to>
      <xdr:col>8</xdr:col>
      <xdr:colOff>547195</xdr:colOff>
      <xdr:row>29</xdr:row>
      <xdr:rowOff>46015</xdr:rowOff>
    </xdr:to>
    <xdr:sp macro="" textlink="">
      <xdr:nvSpPr>
        <xdr:cNvPr id="68" name="Rounded Rectangle 67">
          <a:hlinkClick xmlns:r="http://schemas.openxmlformats.org/officeDocument/2006/relationships" r:id="rId14"/>
        </xdr:cNvPr>
        <xdr:cNvSpPr/>
      </xdr:nvSpPr>
      <xdr:spPr>
        <a:xfrm>
          <a:off x="3119085" y="4260287"/>
          <a:ext cx="2287240" cy="1123409"/>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Training Plan</a:t>
          </a:r>
        </a:p>
      </xdr:txBody>
    </xdr:sp>
    <xdr:clientData/>
  </xdr:twoCellAnchor>
  <xdr:twoCellAnchor>
    <xdr:from>
      <xdr:col>9</xdr:col>
      <xdr:colOff>553193</xdr:colOff>
      <xdr:row>23</xdr:row>
      <xdr:rowOff>26954</xdr:rowOff>
    </xdr:from>
    <xdr:to>
      <xdr:col>13</xdr:col>
      <xdr:colOff>410868</xdr:colOff>
      <xdr:row>29</xdr:row>
      <xdr:rowOff>46015</xdr:rowOff>
    </xdr:to>
    <xdr:sp macro="" textlink="">
      <xdr:nvSpPr>
        <xdr:cNvPr id="69" name="Rounded Rectangle 68">
          <a:hlinkClick xmlns:r="http://schemas.openxmlformats.org/officeDocument/2006/relationships" r:id="rId15"/>
        </xdr:cNvPr>
        <xdr:cNvSpPr/>
      </xdr:nvSpPr>
      <xdr:spPr>
        <a:xfrm>
          <a:off x="6019715" y="4260287"/>
          <a:ext cx="2287240" cy="1123409"/>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Class Routine</a:t>
          </a:r>
        </a:p>
      </xdr:txBody>
    </xdr:sp>
    <xdr:clientData/>
  </xdr:twoCellAnchor>
  <xdr:twoCellAnchor>
    <xdr:from>
      <xdr:col>14</xdr:col>
      <xdr:colOff>416867</xdr:colOff>
      <xdr:row>23</xdr:row>
      <xdr:rowOff>26954</xdr:rowOff>
    </xdr:from>
    <xdr:to>
      <xdr:col>18</xdr:col>
      <xdr:colOff>274542</xdr:colOff>
      <xdr:row>29</xdr:row>
      <xdr:rowOff>46015</xdr:rowOff>
    </xdr:to>
    <xdr:sp macro="" textlink="">
      <xdr:nvSpPr>
        <xdr:cNvPr id="70" name="Rounded Rectangle 69">
          <a:hlinkClick xmlns:r="http://schemas.openxmlformats.org/officeDocument/2006/relationships" r:id="rId16"/>
        </xdr:cNvPr>
        <xdr:cNvSpPr/>
      </xdr:nvSpPr>
      <xdr:spPr>
        <a:xfrm>
          <a:off x="8920345" y="4260287"/>
          <a:ext cx="2287240" cy="1123409"/>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800" b="1">
              <a:solidFill>
                <a:schemeClr val="bg1"/>
              </a:solidFill>
              <a:latin typeface="Times New Roman" pitchFamily="18" charset="0"/>
              <a:cs typeface="Times New Roman" pitchFamily="18" charset="0"/>
            </a:rPr>
            <a:t>Lesson Plan</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16566</xdr:colOff>
      <xdr:row>0</xdr:row>
      <xdr:rowOff>66261</xdr:rowOff>
    </xdr:from>
    <xdr:to>
      <xdr:col>1</xdr:col>
      <xdr:colOff>441740</xdr:colOff>
      <xdr:row>4</xdr:row>
      <xdr:rowOff>115957</xdr:rowOff>
    </xdr:to>
    <xdr:grpSp>
      <xdr:nvGrpSpPr>
        <xdr:cNvPr id="28" name="Group 27">
          <a:hlinkClick xmlns:r="http://schemas.openxmlformats.org/officeDocument/2006/relationships" r:id="rId1"/>
        </xdr:cNvPr>
        <xdr:cNvGrpSpPr/>
      </xdr:nvGrpSpPr>
      <xdr:grpSpPr>
        <a:xfrm>
          <a:off x="16566" y="66261"/>
          <a:ext cx="796649" cy="906946"/>
          <a:chOff x="4443148" y="929029"/>
          <a:chExt cx="1509346" cy="1641257"/>
        </a:xfrm>
        <a:solidFill>
          <a:srgbClr val="FFFFC5"/>
        </a:solidFill>
        <a:effectLst>
          <a:glow rad="63500">
            <a:schemeClr val="accent6">
              <a:satMod val="175000"/>
              <a:alpha val="40000"/>
            </a:schemeClr>
          </a:glow>
        </a:effectLst>
      </xdr:grpSpPr>
      <xdr:sp macro="" textlink="">
        <xdr:nvSpPr>
          <xdr:cNvPr id="30" name="Isosceles Triangle 29"/>
          <xdr:cNvSpPr/>
        </xdr:nvSpPr>
        <xdr:spPr>
          <a:xfrm>
            <a:off x="4443148" y="929029"/>
            <a:ext cx="1509346" cy="820616"/>
          </a:xfrm>
          <a:prstGeom prst="triangle">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600">
              <a:solidFill>
                <a:srgbClr val="FF0000"/>
              </a:solidFill>
            </a:endParaRPr>
          </a:p>
        </xdr:txBody>
      </xdr:sp>
      <xdr:sp macro="" textlink="">
        <xdr:nvSpPr>
          <xdr:cNvPr id="31" name="Rectangle 30"/>
          <xdr:cNvSpPr/>
        </xdr:nvSpPr>
        <xdr:spPr>
          <a:xfrm>
            <a:off x="4708771" y="1730942"/>
            <a:ext cx="991578" cy="839344"/>
          </a:xfrm>
          <a:prstGeom prst="rect">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800" b="1">
                <a:solidFill>
                  <a:srgbClr val="FF0000"/>
                </a:solidFill>
                <a:latin typeface="Times New Roman" pitchFamily="18" charset="0"/>
                <a:cs typeface="Times New Roman" pitchFamily="18" charset="0"/>
              </a:rPr>
              <a:t>HOME</a:t>
            </a:r>
          </a:p>
        </xdr:txBody>
      </xdr:sp>
    </xdr:grpSp>
    <xdr:clientData/>
  </xdr:twoCellAnchor>
  <xdr:twoCellAnchor>
    <xdr:from>
      <xdr:col>7</xdr:col>
      <xdr:colOff>974657</xdr:colOff>
      <xdr:row>4</xdr:row>
      <xdr:rowOff>661080</xdr:rowOff>
    </xdr:from>
    <xdr:to>
      <xdr:col>8</xdr:col>
      <xdr:colOff>974171</xdr:colOff>
      <xdr:row>4</xdr:row>
      <xdr:rowOff>875785</xdr:rowOff>
    </xdr:to>
    <xdr:sp macro="" textlink="">
      <xdr:nvSpPr>
        <xdr:cNvPr id="33" name="Rounded Rectangle 32">
          <a:hlinkClick xmlns:r="http://schemas.openxmlformats.org/officeDocument/2006/relationships" r:id="rId2"/>
        </xdr:cNvPr>
        <xdr:cNvSpPr/>
      </xdr:nvSpPr>
      <xdr:spPr>
        <a:xfrm>
          <a:off x="7451657" y="661080"/>
          <a:ext cx="1792455" cy="214705"/>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Signature</a:t>
          </a:r>
        </a:p>
      </xdr:txBody>
    </xdr:sp>
    <xdr:clientData/>
  </xdr:twoCellAnchor>
  <xdr:twoCellAnchor>
    <xdr:from>
      <xdr:col>4</xdr:col>
      <xdr:colOff>52295</xdr:colOff>
      <xdr:row>4</xdr:row>
      <xdr:rowOff>338292</xdr:rowOff>
    </xdr:from>
    <xdr:to>
      <xdr:col>5</xdr:col>
      <xdr:colOff>47366</xdr:colOff>
      <xdr:row>4</xdr:row>
      <xdr:rowOff>549860</xdr:rowOff>
    </xdr:to>
    <xdr:sp macro="" textlink="">
      <xdr:nvSpPr>
        <xdr:cNvPr id="38" name="Rounded Rectangle 37">
          <a:hlinkClick xmlns:r="http://schemas.openxmlformats.org/officeDocument/2006/relationships" r:id="rId3"/>
        </xdr:cNvPr>
        <xdr:cNvSpPr/>
      </xdr:nvSpPr>
      <xdr:spPr>
        <a:xfrm>
          <a:off x="2039471" y="338292"/>
          <a:ext cx="1788013" cy="211568"/>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a:t>
          </a:r>
          <a:r>
            <a:rPr lang="en-US" sz="1200" b="1" baseline="0">
              <a:solidFill>
                <a:schemeClr val="bg1"/>
              </a:solidFill>
              <a:latin typeface="Times New Roman" pitchFamily="18" charset="0"/>
              <a:cs typeface="Times New Roman" pitchFamily="18" charset="0"/>
            </a:rPr>
            <a:t> for ASSET</a:t>
          </a:r>
          <a:endParaRPr lang="en-US" sz="1200" b="1">
            <a:solidFill>
              <a:schemeClr val="bg1"/>
            </a:solidFill>
            <a:latin typeface="Times New Roman" pitchFamily="18" charset="0"/>
            <a:cs typeface="Times New Roman" pitchFamily="18" charset="0"/>
          </a:endParaRPr>
        </a:p>
      </xdr:txBody>
    </xdr:sp>
    <xdr:clientData/>
  </xdr:twoCellAnchor>
  <xdr:twoCellAnchor>
    <xdr:from>
      <xdr:col>5</xdr:col>
      <xdr:colOff>82727</xdr:colOff>
      <xdr:row>4</xdr:row>
      <xdr:rowOff>338292</xdr:rowOff>
    </xdr:from>
    <xdr:to>
      <xdr:col>6</xdr:col>
      <xdr:colOff>79214</xdr:colOff>
      <xdr:row>4</xdr:row>
      <xdr:rowOff>549860</xdr:rowOff>
    </xdr:to>
    <xdr:sp macro="" textlink="">
      <xdr:nvSpPr>
        <xdr:cNvPr id="39" name="Rounded Rectangle 38">
          <a:hlinkClick xmlns:r="http://schemas.openxmlformats.org/officeDocument/2006/relationships" r:id="rId4"/>
        </xdr:cNvPr>
        <xdr:cNvSpPr/>
      </xdr:nvSpPr>
      <xdr:spPr>
        <a:xfrm>
          <a:off x="3862845" y="338292"/>
          <a:ext cx="1789428" cy="211568"/>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Bangla</a:t>
          </a:r>
        </a:p>
      </xdr:txBody>
    </xdr:sp>
    <xdr:clientData/>
  </xdr:twoCellAnchor>
  <xdr:twoCellAnchor>
    <xdr:from>
      <xdr:col>6</xdr:col>
      <xdr:colOff>101356</xdr:colOff>
      <xdr:row>4</xdr:row>
      <xdr:rowOff>338292</xdr:rowOff>
    </xdr:from>
    <xdr:to>
      <xdr:col>7</xdr:col>
      <xdr:colOff>979394</xdr:colOff>
      <xdr:row>4</xdr:row>
      <xdr:rowOff>549860</xdr:rowOff>
    </xdr:to>
    <xdr:sp macro="" textlink="">
      <xdr:nvSpPr>
        <xdr:cNvPr id="40" name="Rounded Rectangle 39">
          <a:hlinkClick xmlns:r="http://schemas.openxmlformats.org/officeDocument/2006/relationships" r:id="rId5"/>
        </xdr:cNvPr>
        <xdr:cNvSpPr/>
      </xdr:nvSpPr>
      <xdr:spPr>
        <a:xfrm>
          <a:off x="5674415" y="338292"/>
          <a:ext cx="1781979" cy="211568"/>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English</a:t>
          </a:r>
        </a:p>
      </xdr:txBody>
    </xdr:sp>
    <xdr:clientData/>
  </xdr:twoCellAnchor>
  <xdr:twoCellAnchor>
    <xdr:from>
      <xdr:col>7</xdr:col>
      <xdr:colOff>1002579</xdr:colOff>
      <xdr:row>4</xdr:row>
      <xdr:rowOff>342894</xdr:rowOff>
    </xdr:from>
    <xdr:to>
      <xdr:col>8</xdr:col>
      <xdr:colOff>1006582</xdr:colOff>
      <xdr:row>4</xdr:row>
      <xdr:rowOff>554462</xdr:rowOff>
    </xdr:to>
    <xdr:sp macro="" textlink="">
      <xdr:nvSpPr>
        <xdr:cNvPr id="41" name="Rounded Rectangle 40">
          <a:hlinkClick xmlns:r="http://schemas.openxmlformats.org/officeDocument/2006/relationships" r:id="rId6"/>
        </xdr:cNvPr>
        <xdr:cNvSpPr/>
      </xdr:nvSpPr>
      <xdr:spPr>
        <a:xfrm>
          <a:off x="7479579" y="342894"/>
          <a:ext cx="1796944" cy="211568"/>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Contact</a:t>
          </a:r>
          <a:r>
            <a:rPr lang="en-US" sz="1200" b="1" baseline="0">
              <a:solidFill>
                <a:schemeClr val="bg1"/>
              </a:solidFill>
              <a:latin typeface="Times New Roman" pitchFamily="18" charset="0"/>
              <a:cs typeface="Times New Roman" pitchFamily="18" charset="0"/>
            </a:rPr>
            <a:t> No</a:t>
          </a:r>
          <a:endParaRPr lang="en-US" sz="1200" b="1">
            <a:solidFill>
              <a:schemeClr val="bg1"/>
            </a:solidFill>
            <a:latin typeface="Times New Roman" pitchFamily="18" charset="0"/>
            <a:cs typeface="Times New Roman" pitchFamily="18" charset="0"/>
          </a:endParaRPr>
        </a:p>
      </xdr:txBody>
    </xdr:sp>
    <xdr:clientData/>
  </xdr:twoCellAnchor>
  <xdr:twoCellAnchor>
    <xdr:from>
      <xdr:col>4</xdr:col>
      <xdr:colOff>52295</xdr:colOff>
      <xdr:row>4</xdr:row>
      <xdr:rowOff>651877</xdr:rowOff>
    </xdr:from>
    <xdr:to>
      <xdr:col>5</xdr:col>
      <xdr:colOff>47366</xdr:colOff>
      <xdr:row>4</xdr:row>
      <xdr:rowOff>866582</xdr:rowOff>
    </xdr:to>
    <xdr:sp macro="" textlink="">
      <xdr:nvSpPr>
        <xdr:cNvPr id="42" name="Rounded Rectangle 41">
          <a:hlinkClick xmlns:r="http://schemas.openxmlformats.org/officeDocument/2006/relationships" r:id="rId7"/>
        </xdr:cNvPr>
        <xdr:cNvSpPr/>
      </xdr:nvSpPr>
      <xdr:spPr>
        <a:xfrm>
          <a:off x="2039471" y="651877"/>
          <a:ext cx="1788013" cy="214705"/>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Training Plan</a:t>
          </a:r>
        </a:p>
      </xdr:txBody>
    </xdr:sp>
    <xdr:clientData/>
  </xdr:twoCellAnchor>
  <xdr:twoCellAnchor>
    <xdr:from>
      <xdr:col>5</xdr:col>
      <xdr:colOff>73524</xdr:colOff>
      <xdr:row>4</xdr:row>
      <xdr:rowOff>651877</xdr:rowOff>
    </xdr:from>
    <xdr:to>
      <xdr:col>6</xdr:col>
      <xdr:colOff>70011</xdr:colOff>
      <xdr:row>4</xdr:row>
      <xdr:rowOff>866582</xdr:rowOff>
    </xdr:to>
    <xdr:sp macro="" textlink="">
      <xdr:nvSpPr>
        <xdr:cNvPr id="43" name="Rounded Rectangle 42">
          <a:hlinkClick xmlns:r="http://schemas.openxmlformats.org/officeDocument/2006/relationships" r:id="rId8"/>
        </xdr:cNvPr>
        <xdr:cNvSpPr/>
      </xdr:nvSpPr>
      <xdr:spPr>
        <a:xfrm>
          <a:off x="3853642" y="651877"/>
          <a:ext cx="1789428" cy="214705"/>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Class Routine</a:t>
          </a:r>
        </a:p>
      </xdr:txBody>
    </xdr:sp>
    <xdr:clientData/>
  </xdr:twoCellAnchor>
  <xdr:twoCellAnchor>
    <xdr:from>
      <xdr:col>6</xdr:col>
      <xdr:colOff>82950</xdr:colOff>
      <xdr:row>4</xdr:row>
      <xdr:rowOff>651877</xdr:rowOff>
    </xdr:from>
    <xdr:to>
      <xdr:col>7</xdr:col>
      <xdr:colOff>960988</xdr:colOff>
      <xdr:row>4</xdr:row>
      <xdr:rowOff>866582</xdr:rowOff>
    </xdr:to>
    <xdr:sp macro="" textlink="">
      <xdr:nvSpPr>
        <xdr:cNvPr id="44" name="Rounded Rectangle 43">
          <a:hlinkClick xmlns:r="http://schemas.openxmlformats.org/officeDocument/2006/relationships" r:id="rId9"/>
        </xdr:cNvPr>
        <xdr:cNvSpPr/>
      </xdr:nvSpPr>
      <xdr:spPr>
        <a:xfrm>
          <a:off x="5656009" y="651877"/>
          <a:ext cx="1781979" cy="214705"/>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Lesson Plan</a:t>
          </a:r>
        </a:p>
      </xdr:txBody>
    </xdr:sp>
    <xdr:clientData/>
  </xdr:twoCellAnchor>
  <xdr:twoCellAnchor>
    <xdr:from>
      <xdr:col>36</xdr:col>
      <xdr:colOff>409824</xdr:colOff>
      <xdr:row>4</xdr:row>
      <xdr:rowOff>638668</xdr:rowOff>
    </xdr:from>
    <xdr:to>
      <xdr:col>38</xdr:col>
      <xdr:colOff>371985</xdr:colOff>
      <xdr:row>4</xdr:row>
      <xdr:rowOff>853373</xdr:rowOff>
    </xdr:to>
    <xdr:sp macro="" textlink="">
      <xdr:nvSpPr>
        <xdr:cNvPr id="45" name="Rounded Rectangle 44">
          <a:hlinkClick xmlns:r="http://schemas.openxmlformats.org/officeDocument/2006/relationships" r:id="rId2"/>
        </xdr:cNvPr>
        <xdr:cNvSpPr/>
      </xdr:nvSpPr>
      <xdr:spPr>
        <a:xfrm>
          <a:off x="41311295" y="638668"/>
          <a:ext cx="1792455" cy="214705"/>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Signature</a:t>
          </a:r>
        </a:p>
      </xdr:txBody>
    </xdr:sp>
    <xdr:clientData/>
  </xdr:twoCellAnchor>
  <xdr:twoCellAnchor>
    <xdr:from>
      <xdr:col>31</xdr:col>
      <xdr:colOff>77638</xdr:colOff>
      <xdr:row>4</xdr:row>
      <xdr:rowOff>323351</xdr:rowOff>
    </xdr:from>
    <xdr:to>
      <xdr:col>33</xdr:col>
      <xdr:colOff>35357</xdr:colOff>
      <xdr:row>4</xdr:row>
      <xdr:rowOff>534919</xdr:rowOff>
    </xdr:to>
    <xdr:sp macro="" textlink="">
      <xdr:nvSpPr>
        <xdr:cNvPr id="50" name="Rounded Rectangle 49">
          <a:hlinkClick xmlns:r="http://schemas.openxmlformats.org/officeDocument/2006/relationships" r:id="rId3"/>
        </xdr:cNvPr>
        <xdr:cNvSpPr/>
      </xdr:nvSpPr>
      <xdr:spPr>
        <a:xfrm>
          <a:off x="35891638" y="323351"/>
          <a:ext cx="1788013" cy="211568"/>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a:t>
          </a:r>
          <a:r>
            <a:rPr lang="en-US" sz="1200" b="1" baseline="0">
              <a:solidFill>
                <a:schemeClr val="bg1"/>
              </a:solidFill>
              <a:latin typeface="Times New Roman" pitchFamily="18" charset="0"/>
              <a:cs typeface="Times New Roman" pitchFamily="18" charset="0"/>
            </a:rPr>
            <a:t> for ASSET</a:t>
          </a:r>
          <a:endParaRPr lang="en-US" sz="1200" b="1">
            <a:solidFill>
              <a:schemeClr val="bg1"/>
            </a:solidFill>
            <a:latin typeface="Times New Roman" pitchFamily="18" charset="0"/>
            <a:cs typeface="Times New Roman" pitchFamily="18" charset="0"/>
          </a:endParaRPr>
        </a:p>
      </xdr:txBody>
    </xdr:sp>
    <xdr:clientData/>
  </xdr:twoCellAnchor>
  <xdr:twoCellAnchor>
    <xdr:from>
      <xdr:col>33</xdr:col>
      <xdr:colOff>70718</xdr:colOff>
      <xdr:row>4</xdr:row>
      <xdr:rowOff>323351</xdr:rowOff>
    </xdr:from>
    <xdr:to>
      <xdr:col>34</xdr:col>
      <xdr:colOff>776911</xdr:colOff>
      <xdr:row>4</xdr:row>
      <xdr:rowOff>534919</xdr:rowOff>
    </xdr:to>
    <xdr:sp macro="" textlink="">
      <xdr:nvSpPr>
        <xdr:cNvPr id="51" name="Rounded Rectangle 50">
          <a:hlinkClick xmlns:r="http://schemas.openxmlformats.org/officeDocument/2006/relationships" r:id="rId4"/>
        </xdr:cNvPr>
        <xdr:cNvSpPr/>
      </xdr:nvSpPr>
      <xdr:spPr>
        <a:xfrm>
          <a:off x="37715012" y="323351"/>
          <a:ext cx="1789428" cy="211568"/>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Bangla</a:t>
          </a:r>
        </a:p>
      </xdr:txBody>
    </xdr:sp>
    <xdr:clientData/>
  </xdr:twoCellAnchor>
  <xdr:twoCellAnchor>
    <xdr:from>
      <xdr:col>34</xdr:col>
      <xdr:colOff>799053</xdr:colOff>
      <xdr:row>4</xdr:row>
      <xdr:rowOff>323351</xdr:rowOff>
    </xdr:from>
    <xdr:to>
      <xdr:col>36</xdr:col>
      <xdr:colOff>407090</xdr:colOff>
      <xdr:row>4</xdr:row>
      <xdr:rowOff>534919</xdr:rowOff>
    </xdr:to>
    <xdr:sp macro="" textlink="">
      <xdr:nvSpPr>
        <xdr:cNvPr id="52" name="Rounded Rectangle 51">
          <a:hlinkClick xmlns:r="http://schemas.openxmlformats.org/officeDocument/2006/relationships" r:id="rId5"/>
        </xdr:cNvPr>
        <xdr:cNvSpPr/>
      </xdr:nvSpPr>
      <xdr:spPr>
        <a:xfrm>
          <a:off x="39526582" y="323351"/>
          <a:ext cx="1781979" cy="211568"/>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English</a:t>
          </a:r>
        </a:p>
      </xdr:txBody>
    </xdr:sp>
    <xdr:clientData/>
  </xdr:twoCellAnchor>
  <xdr:twoCellAnchor>
    <xdr:from>
      <xdr:col>36</xdr:col>
      <xdr:colOff>430275</xdr:colOff>
      <xdr:row>4</xdr:row>
      <xdr:rowOff>327953</xdr:rowOff>
    </xdr:from>
    <xdr:to>
      <xdr:col>38</xdr:col>
      <xdr:colOff>396925</xdr:colOff>
      <xdr:row>4</xdr:row>
      <xdr:rowOff>539521</xdr:rowOff>
    </xdr:to>
    <xdr:sp macro="" textlink="">
      <xdr:nvSpPr>
        <xdr:cNvPr id="53" name="Rounded Rectangle 52">
          <a:hlinkClick xmlns:r="http://schemas.openxmlformats.org/officeDocument/2006/relationships" r:id="rId6"/>
        </xdr:cNvPr>
        <xdr:cNvSpPr/>
      </xdr:nvSpPr>
      <xdr:spPr>
        <a:xfrm>
          <a:off x="41331746" y="327953"/>
          <a:ext cx="1796944" cy="211568"/>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Contact</a:t>
          </a:r>
          <a:r>
            <a:rPr lang="en-US" sz="1200" b="1" baseline="0">
              <a:solidFill>
                <a:schemeClr val="bg1"/>
              </a:solidFill>
              <a:latin typeface="Times New Roman" pitchFamily="18" charset="0"/>
              <a:cs typeface="Times New Roman" pitchFamily="18" charset="0"/>
            </a:rPr>
            <a:t> No</a:t>
          </a:r>
          <a:endParaRPr lang="en-US" sz="1200" b="1">
            <a:solidFill>
              <a:schemeClr val="bg1"/>
            </a:solidFill>
            <a:latin typeface="Times New Roman" pitchFamily="18" charset="0"/>
            <a:cs typeface="Times New Roman" pitchFamily="18" charset="0"/>
          </a:endParaRPr>
        </a:p>
      </xdr:txBody>
    </xdr:sp>
    <xdr:clientData/>
  </xdr:twoCellAnchor>
  <xdr:twoCellAnchor>
    <xdr:from>
      <xdr:col>31</xdr:col>
      <xdr:colOff>77638</xdr:colOff>
      <xdr:row>4</xdr:row>
      <xdr:rowOff>629465</xdr:rowOff>
    </xdr:from>
    <xdr:to>
      <xdr:col>33</xdr:col>
      <xdr:colOff>35357</xdr:colOff>
      <xdr:row>4</xdr:row>
      <xdr:rowOff>844170</xdr:rowOff>
    </xdr:to>
    <xdr:sp macro="" textlink="">
      <xdr:nvSpPr>
        <xdr:cNvPr id="54" name="Rounded Rectangle 53">
          <a:hlinkClick xmlns:r="http://schemas.openxmlformats.org/officeDocument/2006/relationships" r:id="rId7"/>
        </xdr:cNvPr>
        <xdr:cNvSpPr/>
      </xdr:nvSpPr>
      <xdr:spPr>
        <a:xfrm>
          <a:off x="35891638" y="629465"/>
          <a:ext cx="1788013" cy="214705"/>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Training Plan</a:t>
          </a:r>
        </a:p>
      </xdr:txBody>
    </xdr:sp>
    <xdr:clientData/>
  </xdr:twoCellAnchor>
  <xdr:twoCellAnchor>
    <xdr:from>
      <xdr:col>33</xdr:col>
      <xdr:colOff>61515</xdr:colOff>
      <xdr:row>4</xdr:row>
      <xdr:rowOff>629465</xdr:rowOff>
    </xdr:from>
    <xdr:to>
      <xdr:col>34</xdr:col>
      <xdr:colOff>767708</xdr:colOff>
      <xdr:row>4</xdr:row>
      <xdr:rowOff>844170</xdr:rowOff>
    </xdr:to>
    <xdr:sp macro="" textlink="">
      <xdr:nvSpPr>
        <xdr:cNvPr id="55" name="Rounded Rectangle 54">
          <a:hlinkClick xmlns:r="http://schemas.openxmlformats.org/officeDocument/2006/relationships" r:id="rId8"/>
        </xdr:cNvPr>
        <xdr:cNvSpPr/>
      </xdr:nvSpPr>
      <xdr:spPr>
        <a:xfrm>
          <a:off x="37705809" y="629465"/>
          <a:ext cx="1789428" cy="214705"/>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Class Routine</a:t>
          </a:r>
        </a:p>
      </xdr:txBody>
    </xdr:sp>
    <xdr:clientData/>
  </xdr:twoCellAnchor>
  <xdr:twoCellAnchor>
    <xdr:from>
      <xdr:col>34</xdr:col>
      <xdr:colOff>780647</xdr:colOff>
      <xdr:row>4</xdr:row>
      <xdr:rowOff>629465</xdr:rowOff>
    </xdr:from>
    <xdr:to>
      <xdr:col>36</xdr:col>
      <xdr:colOff>388684</xdr:colOff>
      <xdr:row>4</xdr:row>
      <xdr:rowOff>844170</xdr:rowOff>
    </xdr:to>
    <xdr:sp macro="" textlink="">
      <xdr:nvSpPr>
        <xdr:cNvPr id="56" name="Rounded Rectangle 55">
          <a:hlinkClick xmlns:r="http://schemas.openxmlformats.org/officeDocument/2006/relationships" r:id="rId9"/>
        </xdr:cNvPr>
        <xdr:cNvSpPr/>
      </xdr:nvSpPr>
      <xdr:spPr>
        <a:xfrm>
          <a:off x="39508176" y="629465"/>
          <a:ext cx="1781979" cy="214705"/>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Lesson Plan</a:t>
          </a:r>
        </a:p>
      </xdr:txBody>
    </xdr:sp>
    <xdr:clientData/>
  </xdr:twoCellAnchor>
  <xdr:twoCellAnchor>
    <xdr:from>
      <xdr:col>2</xdr:col>
      <xdr:colOff>469349</xdr:colOff>
      <xdr:row>0</xdr:row>
      <xdr:rowOff>196574</xdr:rowOff>
    </xdr:from>
    <xdr:to>
      <xdr:col>4</xdr:col>
      <xdr:colOff>590827</xdr:colOff>
      <xdr:row>3</xdr:row>
      <xdr:rowOff>180009</xdr:rowOff>
    </xdr:to>
    <xdr:sp macro="" textlink="">
      <xdr:nvSpPr>
        <xdr:cNvPr id="29" name="Rounded Rectangle 28">
          <a:hlinkClick xmlns:r="http://schemas.openxmlformats.org/officeDocument/2006/relationships" r:id="rId10"/>
        </xdr:cNvPr>
        <xdr:cNvSpPr/>
      </xdr:nvSpPr>
      <xdr:spPr>
        <a:xfrm>
          <a:off x="1319697" y="196574"/>
          <a:ext cx="1258956" cy="629478"/>
        </a:xfrm>
        <a:prstGeom prst="roundRect">
          <a:avLst/>
        </a:prstGeom>
        <a:solidFill>
          <a:srgbClr val="66FF99"/>
        </a:solidFill>
        <a:effectLst>
          <a:glow rad="139700">
            <a:schemeClr val="accent3">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ADD</a:t>
          </a:r>
          <a:r>
            <a:rPr lang="en-US" sz="1200" b="1" baseline="0">
              <a:ln w="3175">
                <a:solidFill>
                  <a:schemeClr val="tx1"/>
                </a:solidFill>
              </a:ln>
              <a:solidFill>
                <a:schemeClr val="tx1"/>
              </a:solidFill>
              <a:latin typeface="Times New Roman" pitchFamily="18" charset="0"/>
              <a:cs typeface="Times New Roman" pitchFamily="18" charset="0"/>
            </a:rPr>
            <a:t> TRAINEE</a:t>
          </a:r>
          <a:endParaRPr lang="en-US" sz="1200" b="1">
            <a:ln w="3175">
              <a:solidFill>
                <a:schemeClr val="tx1"/>
              </a:solidFill>
            </a:ln>
            <a:solidFill>
              <a:schemeClr val="tx1"/>
            </a:solidFill>
            <a:latin typeface="Times New Roman" pitchFamily="18" charset="0"/>
            <a:cs typeface="Times New Roman" pitchFamily="18" charset="0"/>
          </a:endParaRPr>
        </a:p>
      </xdr:txBody>
    </xdr:sp>
    <xdr:clientData/>
  </xdr:twoCellAnchor>
  <xdr:twoCellAnchor>
    <xdr:from>
      <xdr:col>17</xdr:col>
      <xdr:colOff>599313</xdr:colOff>
      <xdr:row>0</xdr:row>
      <xdr:rowOff>196574</xdr:rowOff>
    </xdr:from>
    <xdr:to>
      <xdr:col>18</xdr:col>
      <xdr:colOff>72142</xdr:colOff>
      <xdr:row>3</xdr:row>
      <xdr:rowOff>181467</xdr:rowOff>
    </xdr:to>
    <xdr:sp macro="" textlink="">
      <xdr:nvSpPr>
        <xdr:cNvPr id="32" name="Rounded Rectangle 31">
          <a:hlinkClick xmlns:r="http://schemas.openxmlformats.org/officeDocument/2006/relationships" r:id="rId11"/>
        </xdr:cNvPr>
        <xdr:cNvSpPr/>
      </xdr:nvSpPr>
      <xdr:spPr>
        <a:xfrm>
          <a:off x="19676922" y="196574"/>
          <a:ext cx="1261872" cy="630936"/>
        </a:xfrm>
        <a:prstGeom prst="roundRect">
          <a:avLst/>
        </a:prstGeom>
        <a:solidFill>
          <a:srgbClr val="FF7C80"/>
        </a:solidFill>
        <a:effectLst>
          <a:glow rad="139700">
            <a:schemeClr val="accent2">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RESULT</a:t>
          </a:r>
        </a:p>
      </xdr:txBody>
    </xdr:sp>
    <xdr:clientData/>
  </xdr:twoCellAnchor>
  <xdr:twoCellAnchor>
    <xdr:from>
      <xdr:col>15</xdr:col>
      <xdr:colOff>512218</xdr:colOff>
      <xdr:row>1</xdr:row>
      <xdr:rowOff>11043</xdr:rowOff>
    </xdr:from>
    <xdr:to>
      <xdr:col>17</xdr:col>
      <xdr:colOff>448872</xdr:colOff>
      <xdr:row>3</xdr:row>
      <xdr:rowOff>211284</xdr:rowOff>
    </xdr:to>
    <xdr:sp macro="" textlink="">
      <xdr:nvSpPr>
        <xdr:cNvPr id="57" name="Rounded Rectangle 56">
          <a:hlinkClick xmlns:r="http://schemas.openxmlformats.org/officeDocument/2006/relationships" r:id="rId2"/>
        </xdr:cNvPr>
        <xdr:cNvSpPr/>
      </xdr:nvSpPr>
      <xdr:spPr>
        <a:xfrm>
          <a:off x="18264609" y="226391"/>
          <a:ext cx="1261872" cy="630936"/>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Signature</a:t>
          </a:r>
        </a:p>
      </xdr:txBody>
    </xdr:sp>
    <xdr:clientData/>
  </xdr:twoCellAnchor>
  <xdr:twoCellAnchor>
    <xdr:from>
      <xdr:col>4</xdr:col>
      <xdr:colOff>741274</xdr:colOff>
      <xdr:row>0</xdr:row>
      <xdr:rowOff>196574</xdr:rowOff>
    </xdr:from>
    <xdr:to>
      <xdr:col>5</xdr:col>
      <xdr:colOff>214102</xdr:colOff>
      <xdr:row>3</xdr:row>
      <xdr:rowOff>181467</xdr:rowOff>
    </xdr:to>
    <xdr:sp macro="" textlink="">
      <xdr:nvSpPr>
        <xdr:cNvPr id="58" name="Rounded Rectangle 57">
          <a:hlinkClick xmlns:r="http://schemas.openxmlformats.org/officeDocument/2006/relationships" r:id="rId12"/>
        </xdr:cNvPr>
        <xdr:cNvSpPr/>
      </xdr:nvSpPr>
      <xdr:spPr>
        <a:xfrm>
          <a:off x="2729100" y="196574"/>
          <a:ext cx="1261872" cy="630936"/>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Pre Enrollment</a:t>
          </a:r>
        </a:p>
      </xdr:txBody>
    </xdr:sp>
    <xdr:clientData/>
  </xdr:twoCellAnchor>
  <xdr:twoCellAnchor>
    <xdr:from>
      <xdr:col>5</xdr:col>
      <xdr:colOff>364549</xdr:colOff>
      <xdr:row>0</xdr:row>
      <xdr:rowOff>196574</xdr:rowOff>
    </xdr:from>
    <xdr:to>
      <xdr:col>5</xdr:col>
      <xdr:colOff>1626421</xdr:colOff>
      <xdr:row>3</xdr:row>
      <xdr:rowOff>181467</xdr:rowOff>
    </xdr:to>
    <xdr:sp macro="" textlink="">
      <xdr:nvSpPr>
        <xdr:cNvPr id="59" name="Rounded Rectangle 58">
          <a:hlinkClick xmlns:r="http://schemas.openxmlformats.org/officeDocument/2006/relationships" r:id="rId13"/>
        </xdr:cNvPr>
        <xdr:cNvSpPr/>
      </xdr:nvSpPr>
      <xdr:spPr>
        <a:xfrm>
          <a:off x="4141419" y="196574"/>
          <a:ext cx="1261872" cy="630936"/>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Enrolled</a:t>
          </a:r>
        </a:p>
      </xdr:txBody>
    </xdr:sp>
    <xdr:clientData/>
  </xdr:twoCellAnchor>
  <xdr:twoCellAnchor>
    <xdr:from>
      <xdr:col>5</xdr:col>
      <xdr:colOff>1776868</xdr:colOff>
      <xdr:row>0</xdr:row>
      <xdr:rowOff>196574</xdr:rowOff>
    </xdr:from>
    <xdr:to>
      <xdr:col>7</xdr:col>
      <xdr:colOff>349653</xdr:colOff>
      <xdr:row>3</xdr:row>
      <xdr:rowOff>181467</xdr:rowOff>
    </xdr:to>
    <xdr:sp macro="" textlink="">
      <xdr:nvSpPr>
        <xdr:cNvPr id="60" name="Rounded Rectangle 59">
          <a:hlinkClick xmlns:r="http://schemas.openxmlformats.org/officeDocument/2006/relationships" r:id="rId14"/>
        </xdr:cNvPr>
        <xdr:cNvSpPr/>
      </xdr:nvSpPr>
      <xdr:spPr>
        <a:xfrm>
          <a:off x="5553738" y="196574"/>
          <a:ext cx="1261872" cy="630936"/>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Attendance</a:t>
          </a:r>
          <a:r>
            <a:rPr lang="en-US" sz="1200" b="1" baseline="0">
              <a:solidFill>
                <a:schemeClr val="bg1"/>
              </a:solidFill>
              <a:latin typeface="Times New Roman" pitchFamily="18" charset="0"/>
              <a:cs typeface="Times New Roman" pitchFamily="18" charset="0"/>
            </a:rPr>
            <a:t> Sheet</a:t>
          </a:r>
          <a:endParaRPr lang="en-US" sz="1200" b="1">
            <a:solidFill>
              <a:schemeClr val="bg1"/>
            </a:solidFill>
            <a:latin typeface="Times New Roman" pitchFamily="18" charset="0"/>
            <a:cs typeface="Times New Roman" pitchFamily="18" charset="0"/>
          </a:endParaRPr>
        </a:p>
      </xdr:txBody>
    </xdr:sp>
    <xdr:clientData/>
  </xdr:twoCellAnchor>
  <xdr:twoCellAnchor>
    <xdr:from>
      <xdr:col>7</xdr:col>
      <xdr:colOff>500100</xdr:colOff>
      <xdr:row>0</xdr:row>
      <xdr:rowOff>196574</xdr:rowOff>
    </xdr:from>
    <xdr:to>
      <xdr:col>7</xdr:col>
      <xdr:colOff>1761972</xdr:colOff>
      <xdr:row>3</xdr:row>
      <xdr:rowOff>181467</xdr:rowOff>
    </xdr:to>
    <xdr:sp macro="" textlink="">
      <xdr:nvSpPr>
        <xdr:cNvPr id="61" name="Rounded Rectangle 60">
          <a:hlinkClick xmlns:r="http://schemas.openxmlformats.org/officeDocument/2006/relationships" r:id="rId15"/>
        </xdr:cNvPr>
        <xdr:cNvSpPr/>
      </xdr:nvSpPr>
      <xdr:spPr>
        <a:xfrm>
          <a:off x="6966057" y="196574"/>
          <a:ext cx="1261872" cy="630936"/>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Materials</a:t>
          </a:r>
          <a:r>
            <a:rPr lang="en-US" sz="1200" b="1" baseline="0">
              <a:solidFill>
                <a:schemeClr val="bg1"/>
              </a:solidFill>
              <a:latin typeface="Times New Roman" pitchFamily="18" charset="0"/>
              <a:cs typeface="Times New Roman" pitchFamily="18" charset="0"/>
            </a:rPr>
            <a:t> Distribution</a:t>
          </a:r>
          <a:endParaRPr lang="en-US" sz="1200" b="1">
            <a:solidFill>
              <a:schemeClr val="bg1"/>
            </a:solidFill>
            <a:latin typeface="Times New Roman" pitchFamily="18" charset="0"/>
            <a:cs typeface="Times New Roman" pitchFamily="18" charset="0"/>
          </a:endParaRPr>
        </a:p>
      </xdr:txBody>
    </xdr:sp>
    <xdr:clientData/>
  </xdr:twoCellAnchor>
  <xdr:twoCellAnchor>
    <xdr:from>
      <xdr:col>8</xdr:col>
      <xdr:colOff>123376</xdr:colOff>
      <xdr:row>0</xdr:row>
      <xdr:rowOff>196574</xdr:rowOff>
    </xdr:from>
    <xdr:to>
      <xdr:col>8</xdr:col>
      <xdr:colOff>1385248</xdr:colOff>
      <xdr:row>3</xdr:row>
      <xdr:rowOff>181467</xdr:rowOff>
    </xdr:to>
    <xdr:sp macro="" textlink="">
      <xdr:nvSpPr>
        <xdr:cNvPr id="62" name="Rounded Rectangle 61">
          <a:hlinkClick xmlns:r="http://schemas.openxmlformats.org/officeDocument/2006/relationships" r:id="rId3"/>
        </xdr:cNvPr>
        <xdr:cNvSpPr/>
      </xdr:nvSpPr>
      <xdr:spPr>
        <a:xfrm>
          <a:off x="8378376" y="196574"/>
          <a:ext cx="1261872" cy="630936"/>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a:t>
          </a:r>
          <a:r>
            <a:rPr lang="en-US" sz="1200" b="1" baseline="0">
              <a:solidFill>
                <a:schemeClr val="bg1"/>
              </a:solidFill>
              <a:latin typeface="Times New Roman" pitchFamily="18" charset="0"/>
              <a:cs typeface="Times New Roman" pitchFamily="18" charset="0"/>
            </a:rPr>
            <a:t> for ASSET</a:t>
          </a:r>
          <a:endParaRPr lang="en-US" sz="1200" b="1">
            <a:solidFill>
              <a:schemeClr val="bg1"/>
            </a:solidFill>
            <a:latin typeface="Times New Roman" pitchFamily="18" charset="0"/>
            <a:cs typeface="Times New Roman" pitchFamily="18" charset="0"/>
          </a:endParaRPr>
        </a:p>
      </xdr:txBody>
    </xdr:sp>
    <xdr:clientData/>
  </xdr:twoCellAnchor>
  <xdr:twoCellAnchor>
    <xdr:from>
      <xdr:col>8</xdr:col>
      <xdr:colOff>1535695</xdr:colOff>
      <xdr:row>0</xdr:row>
      <xdr:rowOff>196574</xdr:rowOff>
    </xdr:from>
    <xdr:to>
      <xdr:col>9</xdr:col>
      <xdr:colOff>1008524</xdr:colOff>
      <xdr:row>3</xdr:row>
      <xdr:rowOff>181467</xdr:rowOff>
    </xdr:to>
    <xdr:sp macro="" textlink="">
      <xdr:nvSpPr>
        <xdr:cNvPr id="63" name="Rounded Rectangle 62">
          <a:hlinkClick xmlns:r="http://schemas.openxmlformats.org/officeDocument/2006/relationships" r:id="rId4"/>
        </xdr:cNvPr>
        <xdr:cNvSpPr/>
      </xdr:nvSpPr>
      <xdr:spPr>
        <a:xfrm>
          <a:off x="9790695" y="196574"/>
          <a:ext cx="1261872" cy="630936"/>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Bangla</a:t>
          </a:r>
        </a:p>
      </xdr:txBody>
    </xdr:sp>
    <xdr:clientData/>
  </xdr:twoCellAnchor>
  <xdr:twoCellAnchor>
    <xdr:from>
      <xdr:col>9</xdr:col>
      <xdr:colOff>1158971</xdr:colOff>
      <xdr:row>0</xdr:row>
      <xdr:rowOff>196574</xdr:rowOff>
    </xdr:from>
    <xdr:to>
      <xdr:col>10</xdr:col>
      <xdr:colOff>631799</xdr:colOff>
      <xdr:row>3</xdr:row>
      <xdr:rowOff>181467</xdr:rowOff>
    </xdr:to>
    <xdr:sp macro="" textlink="">
      <xdr:nvSpPr>
        <xdr:cNvPr id="64" name="Rounded Rectangle 63">
          <a:hlinkClick xmlns:r="http://schemas.openxmlformats.org/officeDocument/2006/relationships" r:id="rId5"/>
        </xdr:cNvPr>
        <xdr:cNvSpPr/>
      </xdr:nvSpPr>
      <xdr:spPr>
        <a:xfrm>
          <a:off x="11203014" y="196574"/>
          <a:ext cx="1261872" cy="630936"/>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English</a:t>
          </a:r>
        </a:p>
      </xdr:txBody>
    </xdr:sp>
    <xdr:clientData/>
  </xdr:twoCellAnchor>
  <xdr:twoCellAnchor>
    <xdr:from>
      <xdr:col>10</xdr:col>
      <xdr:colOff>782246</xdr:colOff>
      <xdr:row>0</xdr:row>
      <xdr:rowOff>196574</xdr:rowOff>
    </xdr:from>
    <xdr:to>
      <xdr:col>11</xdr:col>
      <xdr:colOff>255075</xdr:colOff>
      <xdr:row>3</xdr:row>
      <xdr:rowOff>181467</xdr:rowOff>
    </xdr:to>
    <xdr:sp macro="" textlink="">
      <xdr:nvSpPr>
        <xdr:cNvPr id="65" name="Rounded Rectangle 64">
          <a:hlinkClick xmlns:r="http://schemas.openxmlformats.org/officeDocument/2006/relationships" r:id="rId6"/>
        </xdr:cNvPr>
        <xdr:cNvSpPr/>
      </xdr:nvSpPr>
      <xdr:spPr>
        <a:xfrm>
          <a:off x="12615333" y="196574"/>
          <a:ext cx="1261872" cy="630936"/>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Contact</a:t>
          </a:r>
          <a:r>
            <a:rPr lang="en-US" sz="1200" b="1" baseline="0">
              <a:solidFill>
                <a:schemeClr val="bg1"/>
              </a:solidFill>
              <a:latin typeface="Times New Roman" pitchFamily="18" charset="0"/>
              <a:cs typeface="Times New Roman" pitchFamily="18" charset="0"/>
            </a:rPr>
            <a:t> No</a:t>
          </a:r>
          <a:endParaRPr lang="en-US" sz="1200" b="1">
            <a:solidFill>
              <a:schemeClr val="bg1"/>
            </a:solidFill>
            <a:latin typeface="Times New Roman" pitchFamily="18" charset="0"/>
            <a:cs typeface="Times New Roman" pitchFamily="18" charset="0"/>
          </a:endParaRPr>
        </a:p>
      </xdr:txBody>
    </xdr:sp>
    <xdr:clientData/>
  </xdr:twoCellAnchor>
  <xdr:twoCellAnchor>
    <xdr:from>
      <xdr:col>11</xdr:col>
      <xdr:colOff>405522</xdr:colOff>
      <xdr:row>0</xdr:row>
      <xdr:rowOff>196574</xdr:rowOff>
    </xdr:from>
    <xdr:to>
      <xdr:col>13</xdr:col>
      <xdr:colOff>71611</xdr:colOff>
      <xdr:row>3</xdr:row>
      <xdr:rowOff>181467</xdr:rowOff>
    </xdr:to>
    <xdr:sp macro="" textlink="">
      <xdr:nvSpPr>
        <xdr:cNvPr id="66" name="Rounded Rectangle 65">
          <a:hlinkClick xmlns:r="http://schemas.openxmlformats.org/officeDocument/2006/relationships" r:id="rId7"/>
        </xdr:cNvPr>
        <xdr:cNvSpPr/>
      </xdr:nvSpPr>
      <xdr:spPr>
        <a:xfrm>
          <a:off x="14027652" y="196574"/>
          <a:ext cx="1261872" cy="630936"/>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Training Plan</a:t>
          </a:r>
        </a:p>
      </xdr:txBody>
    </xdr:sp>
    <xdr:clientData/>
  </xdr:twoCellAnchor>
  <xdr:twoCellAnchor>
    <xdr:from>
      <xdr:col>13</xdr:col>
      <xdr:colOff>222058</xdr:colOff>
      <xdr:row>0</xdr:row>
      <xdr:rowOff>196574</xdr:rowOff>
    </xdr:from>
    <xdr:to>
      <xdr:col>14</xdr:col>
      <xdr:colOff>390626</xdr:colOff>
      <xdr:row>3</xdr:row>
      <xdr:rowOff>181467</xdr:rowOff>
    </xdr:to>
    <xdr:sp macro="" textlink="">
      <xdr:nvSpPr>
        <xdr:cNvPr id="67" name="Rounded Rectangle 66">
          <a:hlinkClick xmlns:r="http://schemas.openxmlformats.org/officeDocument/2006/relationships" r:id="rId8"/>
        </xdr:cNvPr>
        <xdr:cNvSpPr/>
      </xdr:nvSpPr>
      <xdr:spPr>
        <a:xfrm>
          <a:off x="15439971" y="196574"/>
          <a:ext cx="1261872" cy="630936"/>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Class Routine</a:t>
          </a:r>
        </a:p>
      </xdr:txBody>
    </xdr:sp>
    <xdr:clientData/>
  </xdr:twoCellAnchor>
  <xdr:twoCellAnchor>
    <xdr:from>
      <xdr:col>14</xdr:col>
      <xdr:colOff>541073</xdr:colOff>
      <xdr:row>1</xdr:row>
      <xdr:rowOff>11043</xdr:rowOff>
    </xdr:from>
    <xdr:to>
      <xdr:col>15</xdr:col>
      <xdr:colOff>361771</xdr:colOff>
      <xdr:row>3</xdr:row>
      <xdr:rowOff>211284</xdr:rowOff>
    </xdr:to>
    <xdr:sp macro="" textlink="">
      <xdr:nvSpPr>
        <xdr:cNvPr id="68" name="Rounded Rectangle 67">
          <a:hlinkClick xmlns:r="http://schemas.openxmlformats.org/officeDocument/2006/relationships" r:id="rId9"/>
        </xdr:cNvPr>
        <xdr:cNvSpPr/>
      </xdr:nvSpPr>
      <xdr:spPr>
        <a:xfrm>
          <a:off x="16852290" y="226391"/>
          <a:ext cx="1261872" cy="630936"/>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Lesson Plan</a:t>
          </a:r>
        </a:p>
      </xdr:txBody>
    </xdr:sp>
    <xdr:clientData/>
  </xdr:twoCellAnchor>
  <xdr:twoCellAnchor>
    <xdr:from>
      <xdr:col>22</xdr:col>
      <xdr:colOff>334627</xdr:colOff>
      <xdr:row>0</xdr:row>
      <xdr:rowOff>196574</xdr:rowOff>
    </xdr:from>
    <xdr:to>
      <xdr:col>23</xdr:col>
      <xdr:colOff>64061</xdr:colOff>
      <xdr:row>3</xdr:row>
      <xdr:rowOff>180009</xdr:rowOff>
    </xdr:to>
    <xdr:sp macro="" textlink="">
      <xdr:nvSpPr>
        <xdr:cNvPr id="81" name="Rounded Rectangle 80">
          <a:hlinkClick xmlns:r="http://schemas.openxmlformats.org/officeDocument/2006/relationships" r:id="rId10"/>
        </xdr:cNvPr>
        <xdr:cNvSpPr/>
      </xdr:nvSpPr>
      <xdr:spPr>
        <a:xfrm>
          <a:off x="28097931" y="196574"/>
          <a:ext cx="1258956" cy="629478"/>
        </a:xfrm>
        <a:prstGeom prst="roundRect">
          <a:avLst/>
        </a:prstGeom>
        <a:solidFill>
          <a:srgbClr val="66FF99"/>
        </a:solidFill>
        <a:effectLst>
          <a:glow rad="139700">
            <a:schemeClr val="accent3">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ADD</a:t>
          </a:r>
          <a:r>
            <a:rPr lang="en-US" sz="1200" b="1" baseline="0">
              <a:ln w="3175">
                <a:solidFill>
                  <a:schemeClr val="tx1"/>
                </a:solidFill>
              </a:ln>
              <a:solidFill>
                <a:schemeClr val="tx1"/>
              </a:solidFill>
              <a:latin typeface="Times New Roman" pitchFamily="18" charset="0"/>
              <a:cs typeface="Times New Roman" pitchFamily="18" charset="0"/>
            </a:rPr>
            <a:t> TRAINEE</a:t>
          </a:r>
          <a:endParaRPr lang="en-US" sz="1200" b="1">
            <a:ln w="3175">
              <a:solidFill>
                <a:schemeClr val="tx1"/>
              </a:solidFill>
            </a:ln>
            <a:solidFill>
              <a:schemeClr val="tx1"/>
            </a:solidFill>
            <a:latin typeface="Times New Roman" pitchFamily="18" charset="0"/>
            <a:cs typeface="Times New Roman" pitchFamily="18" charset="0"/>
          </a:endParaRPr>
        </a:p>
      </xdr:txBody>
    </xdr:sp>
    <xdr:clientData/>
  </xdr:twoCellAnchor>
  <xdr:twoCellAnchor>
    <xdr:from>
      <xdr:col>41</xdr:col>
      <xdr:colOff>326547</xdr:colOff>
      <xdr:row>0</xdr:row>
      <xdr:rowOff>196574</xdr:rowOff>
    </xdr:from>
    <xdr:to>
      <xdr:col>43</xdr:col>
      <xdr:colOff>114115</xdr:colOff>
      <xdr:row>3</xdr:row>
      <xdr:rowOff>181467</xdr:rowOff>
    </xdr:to>
    <xdr:sp macro="" textlink="">
      <xdr:nvSpPr>
        <xdr:cNvPr id="82" name="Rounded Rectangle 81">
          <a:hlinkClick xmlns:r="http://schemas.openxmlformats.org/officeDocument/2006/relationships" r:id="rId11"/>
        </xdr:cNvPr>
        <xdr:cNvSpPr/>
      </xdr:nvSpPr>
      <xdr:spPr>
        <a:xfrm>
          <a:off x="46455156" y="196574"/>
          <a:ext cx="1261872" cy="630936"/>
        </a:xfrm>
        <a:prstGeom prst="roundRect">
          <a:avLst/>
        </a:prstGeom>
        <a:solidFill>
          <a:srgbClr val="FF7C80"/>
        </a:solidFill>
        <a:effectLst>
          <a:glow rad="139700">
            <a:schemeClr val="accent2">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RESULT</a:t>
          </a:r>
        </a:p>
      </xdr:txBody>
    </xdr:sp>
    <xdr:clientData/>
  </xdr:twoCellAnchor>
  <xdr:twoCellAnchor>
    <xdr:from>
      <xdr:col>40</xdr:col>
      <xdr:colOff>504495</xdr:colOff>
      <xdr:row>0</xdr:row>
      <xdr:rowOff>196574</xdr:rowOff>
    </xdr:from>
    <xdr:to>
      <xdr:col>41</xdr:col>
      <xdr:colOff>176106</xdr:colOff>
      <xdr:row>3</xdr:row>
      <xdr:rowOff>181467</xdr:rowOff>
    </xdr:to>
    <xdr:sp macro="" textlink="">
      <xdr:nvSpPr>
        <xdr:cNvPr id="83" name="Rounded Rectangle 82">
          <a:hlinkClick xmlns:r="http://schemas.openxmlformats.org/officeDocument/2006/relationships" r:id="rId2"/>
        </xdr:cNvPr>
        <xdr:cNvSpPr/>
      </xdr:nvSpPr>
      <xdr:spPr>
        <a:xfrm>
          <a:off x="45042843" y="196574"/>
          <a:ext cx="1261872" cy="630936"/>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Signature</a:t>
          </a:r>
        </a:p>
      </xdr:txBody>
    </xdr:sp>
    <xdr:clientData/>
  </xdr:twoCellAnchor>
  <xdr:twoCellAnchor>
    <xdr:from>
      <xdr:col>23</xdr:col>
      <xdr:colOff>214508</xdr:colOff>
      <xdr:row>0</xdr:row>
      <xdr:rowOff>196574</xdr:rowOff>
    </xdr:from>
    <xdr:to>
      <xdr:col>24</xdr:col>
      <xdr:colOff>515597</xdr:colOff>
      <xdr:row>3</xdr:row>
      <xdr:rowOff>181467</xdr:rowOff>
    </xdr:to>
    <xdr:sp macro="" textlink="">
      <xdr:nvSpPr>
        <xdr:cNvPr id="84" name="Rounded Rectangle 83">
          <a:hlinkClick xmlns:r="http://schemas.openxmlformats.org/officeDocument/2006/relationships" r:id="rId12"/>
        </xdr:cNvPr>
        <xdr:cNvSpPr/>
      </xdr:nvSpPr>
      <xdr:spPr>
        <a:xfrm>
          <a:off x="29507334" y="196574"/>
          <a:ext cx="1261872" cy="630936"/>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Pre Enrollment</a:t>
          </a:r>
        </a:p>
      </xdr:txBody>
    </xdr:sp>
    <xdr:clientData/>
  </xdr:twoCellAnchor>
  <xdr:twoCellAnchor>
    <xdr:from>
      <xdr:col>24</xdr:col>
      <xdr:colOff>666044</xdr:colOff>
      <xdr:row>0</xdr:row>
      <xdr:rowOff>196574</xdr:rowOff>
    </xdr:from>
    <xdr:to>
      <xdr:col>26</xdr:col>
      <xdr:colOff>221699</xdr:colOff>
      <xdr:row>3</xdr:row>
      <xdr:rowOff>181467</xdr:rowOff>
    </xdr:to>
    <xdr:sp macro="" textlink="">
      <xdr:nvSpPr>
        <xdr:cNvPr id="85" name="Rounded Rectangle 84">
          <a:hlinkClick xmlns:r="http://schemas.openxmlformats.org/officeDocument/2006/relationships" r:id="rId13"/>
        </xdr:cNvPr>
        <xdr:cNvSpPr/>
      </xdr:nvSpPr>
      <xdr:spPr>
        <a:xfrm>
          <a:off x="30919653" y="196574"/>
          <a:ext cx="1261872" cy="630936"/>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Enrolled</a:t>
          </a:r>
        </a:p>
      </xdr:txBody>
    </xdr:sp>
    <xdr:clientData/>
  </xdr:twoCellAnchor>
  <xdr:twoCellAnchor>
    <xdr:from>
      <xdr:col>26</xdr:col>
      <xdr:colOff>372146</xdr:colOff>
      <xdr:row>0</xdr:row>
      <xdr:rowOff>196574</xdr:rowOff>
    </xdr:from>
    <xdr:to>
      <xdr:col>28</xdr:col>
      <xdr:colOff>220453</xdr:colOff>
      <xdr:row>3</xdr:row>
      <xdr:rowOff>181467</xdr:rowOff>
    </xdr:to>
    <xdr:sp macro="" textlink="">
      <xdr:nvSpPr>
        <xdr:cNvPr id="86" name="Rounded Rectangle 85">
          <a:hlinkClick xmlns:r="http://schemas.openxmlformats.org/officeDocument/2006/relationships" r:id="rId14"/>
        </xdr:cNvPr>
        <xdr:cNvSpPr/>
      </xdr:nvSpPr>
      <xdr:spPr>
        <a:xfrm>
          <a:off x="32331972" y="196574"/>
          <a:ext cx="1261872" cy="630936"/>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Attendance</a:t>
          </a:r>
          <a:r>
            <a:rPr lang="en-US" sz="1200" b="1" baseline="0">
              <a:solidFill>
                <a:schemeClr val="bg1"/>
              </a:solidFill>
              <a:latin typeface="Times New Roman" pitchFamily="18" charset="0"/>
              <a:cs typeface="Times New Roman" pitchFamily="18" charset="0"/>
            </a:rPr>
            <a:t> Sheet</a:t>
          </a:r>
          <a:endParaRPr lang="en-US" sz="1200" b="1">
            <a:solidFill>
              <a:schemeClr val="bg1"/>
            </a:solidFill>
            <a:latin typeface="Times New Roman" pitchFamily="18" charset="0"/>
            <a:cs typeface="Times New Roman" pitchFamily="18" charset="0"/>
          </a:endParaRPr>
        </a:p>
      </xdr:txBody>
    </xdr:sp>
    <xdr:clientData/>
  </xdr:twoCellAnchor>
  <xdr:twoCellAnchor>
    <xdr:from>
      <xdr:col>28</xdr:col>
      <xdr:colOff>370900</xdr:colOff>
      <xdr:row>0</xdr:row>
      <xdr:rowOff>196574</xdr:rowOff>
    </xdr:from>
    <xdr:to>
      <xdr:col>30</xdr:col>
      <xdr:colOff>75641</xdr:colOff>
      <xdr:row>3</xdr:row>
      <xdr:rowOff>181467</xdr:rowOff>
    </xdr:to>
    <xdr:sp macro="" textlink="">
      <xdr:nvSpPr>
        <xdr:cNvPr id="87" name="Rounded Rectangle 86">
          <a:hlinkClick xmlns:r="http://schemas.openxmlformats.org/officeDocument/2006/relationships" r:id="rId15"/>
        </xdr:cNvPr>
        <xdr:cNvSpPr/>
      </xdr:nvSpPr>
      <xdr:spPr>
        <a:xfrm>
          <a:off x="33744291" y="196574"/>
          <a:ext cx="1261872" cy="630936"/>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Materials</a:t>
          </a:r>
          <a:r>
            <a:rPr lang="en-US" sz="1200" b="1" baseline="0">
              <a:solidFill>
                <a:schemeClr val="bg1"/>
              </a:solidFill>
              <a:latin typeface="Times New Roman" pitchFamily="18" charset="0"/>
              <a:cs typeface="Times New Roman" pitchFamily="18" charset="0"/>
            </a:rPr>
            <a:t> Distribution</a:t>
          </a:r>
          <a:endParaRPr lang="en-US" sz="1200" b="1">
            <a:solidFill>
              <a:schemeClr val="bg1"/>
            </a:solidFill>
            <a:latin typeface="Times New Roman" pitchFamily="18" charset="0"/>
            <a:cs typeface="Times New Roman" pitchFamily="18" charset="0"/>
          </a:endParaRPr>
        </a:p>
      </xdr:txBody>
    </xdr:sp>
    <xdr:clientData/>
  </xdr:twoCellAnchor>
  <xdr:twoCellAnchor>
    <xdr:from>
      <xdr:col>30</xdr:col>
      <xdr:colOff>226088</xdr:colOff>
      <xdr:row>0</xdr:row>
      <xdr:rowOff>196574</xdr:rowOff>
    </xdr:from>
    <xdr:to>
      <xdr:col>31</xdr:col>
      <xdr:colOff>626569</xdr:colOff>
      <xdr:row>3</xdr:row>
      <xdr:rowOff>181467</xdr:rowOff>
    </xdr:to>
    <xdr:sp macro="" textlink="">
      <xdr:nvSpPr>
        <xdr:cNvPr id="88" name="Rounded Rectangle 87">
          <a:hlinkClick xmlns:r="http://schemas.openxmlformats.org/officeDocument/2006/relationships" r:id="rId3"/>
        </xdr:cNvPr>
        <xdr:cNvSpPr/>
      </xdr:nvSpPr>
      <xdr:spPr>
        <a:xfrm>
          <a:off x="35156610" y="196574"/>
          <a:ext cx="1261872" cy="630936"/>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a:t>
          </a:r>
          <a:r>
            <a:rPr lang="en-US" sz="1200" b="1" baseline="0">
              <a:solidFill>
                <a:schemeClr val="bg1"/>
              </a:solidFill>
              <a:latin typeface="Times New Roman" pitchFamily="18" charset="0"/>
              <a:cs typeface="Times New Roman" pitchFamily="18" charset="0"/>
            </a:rPr>
            <a:t> for ASSET</a:t>
          </a:r>
          <a:endParaRPr lang="en-US" sz="1200" b="1">
            <a:solidFill>
              <a:schemeClr val="bg1"/>
            </a:solidFill>
            <a:latin typeface="Times New Roman" pitchFamily="18" charset="0"/>
            <a:cs typeface="Times New Roman" pitchFamily="18" charset="0"/>
          </a:endParaRPr>
        </a:p>
      </xdr:txBody>
    </xdr:sp>
    <xdr:clientData/>
  </xdr:twoCellAnchor>
  <xdr:twoCellAnchor>
    <xdr:from>
      <xdr:col>32</xdr:col>
      <xdr:colOff>31581</xdr:colOff>
      <xdr:row>0</xdr:row>
      <xdr:rowOff>196574</xdr:rowOff>
    </xdr:from>
    <xdr:to>
      <xdr:col>33</xdr:col>
      <xdr:colOff>200149</xdr:colOff>
      <xdr:row>3</xdr:row>
      <xdr:rowOff>181467</xdr:rowOff>
    </xdr:to>
    <xdr:sp macro="" textlink="">
      <xdr:nvSpPr>
        <xdr:cNvPr id="89" name="Rounded Rectangle 88">
          <a:hlinkClick xmlns:r="http://schemas.openxmlformats.org/officeDocument/2006/relationships" r:id="rId4"/>
        </xdr:cNvPr>
        <xdr:cNvSpPr/>
      </xdr:nvSpPr>
      <xdr:spPr>
        <a:xfrm>
          <a:off x="36568929" y="196574"/>
          <a:ext cx="1261872" cy="630936"/>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Bangla</a:t>
          </a:r>
        </a:p>
      </xdr:txBody>
    </xdr:sp>
    <xdr:clientData/>
  </xdr:twoCellAnchor>
  <xdr:twoCellAnchor>
    <xdr:from>
      <xdr:col>33</xdr:col>
      <xdr:colOff>350596</xdr:colOff>
      <xdr:row>0</xdr:row>
      <xdr:rowOff>196574</xdr:rowOff>
    </xdr:from>
    <xdr:to>
      <xdr:col>34</xdr:col>
      <xdr:colOff>524685</xdr:colOff>
      <xdr:row>3</xdr:row>
      <xdr:rowOff>181467</xdr:rowOff>
    </xdr:to>
    <xdr:sp macro="" textlink="">
      <xdr:nvSpPr>
        <xdr:cNvPr id="90" name="Rounded Rectangle 89">
          <a:hlinkClick xmlns:r="http://schemas.openxmlformats.org/officeDocument/2006/relationships" r:id="rId5"/>
        </xdr:cNvPr>
        <xdr:cNvSpPr/>
      </xdr:nvSpPr>
      <xdr:spPr>
        <a:xfrm>
          <a:off x="37981248" y="196574"/>
          <a:ext cx="1261872" cy="630936"/>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English</a:t>
          </a:r>
        </a:p>
      </xdr:txBody>
    </xdr:sp>
    <xdr:clientData/>
  </xdr:twoCellAnchor>
  <xdr:twoCellAnchor>
    <xdr:from>
      <xdr:col>34</xdr:col>
      <xdr:colOff>675132</xdr:colOff>
      <xdr:row>0</xdr:row>
      <xdr:rowOff>196574</xdr:rowOff>
    </xdr:from>
    <xdr:to>
      <xdr:col>35</xdr:col>
      <xdr:colOff>843700</xdr:colOff>
      <xdr:row>3</xdr:row>
      <xdr:rowOff>181467</xdr:rowOff>
    </xdr:to>
    <xdr:sp macro="" textlink="">
      <xdr:nvSpPr>
        <xdr:cNvPr id="91" name="Rounded Rectangle 90">
          <a:hlinkClick xmlns:r="http://schemas.openxmlformats.org/officeDocument/2006/relationships" r:id="rId6"/>
        </xdr:cNvPr>
        <xdr:cNvSpPr/>
      </xdr:nvSpPr>
      <xdr:spPr>
        <a:xfrm>
          <a:off x="39393567" y="196574"/>
          <a:ext cx="1261872" cy="630936"/>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Contact</a:t>
          </a:r>
          <a:r>
            <a:rPr lang="en-US" sz="1200" b="1" baseline="0">
              <a:solidFill>
                <a:schemeClr val="bg1"/>
              </a:solidFill>
              <a:latin typeface="Times New Roman" pitchFamily="18" charset="0"/>
              <a:cs typeface="Times New Roman" pitchFamily="18" charset="0"/>
            </a:rPr>
            <a:t> No</a:t>
          </a:r>
          <a:endParaRPr lang="en-US" sz="1200" b="1">
            <a:solidFill>
              <a:schemeClr val="bg1"/>
            </a:solidFill>
            <a:latin typeface="Times New Roman" pitchFamily="18" charset="0"/>
            <a:cs typeface="Times New Roman" pitchFamily="18" charset="0"/>
          </a:endParaRPr>
        </a:p>
      </xdr:txBody>
    </xdr:sp>
    <xdr:clientData/>
  </xdr:twoCellAnchor>
  <xdr:twoCellAnchor>
    <xdr:from>
      <xdr:col>35</xdr:col>
      <xdr:colOff>994147</xdr:colOff>
      <xdr:row>0</xdr:row>
      <xdr:rowOff>196574</xdr:rowOff>
    </xdr:from>
    <xdr:to>
      <xdr:col>37</xdr:col>
      <xdr:colOff>80454</xdr:colOff>
      <xdr:row>3</xdr:row>
      <xdr:rowOff>181467</xdr:rowOff>
    </xdr:to>
    <xdr:sp macro="" textlink="">
      <xdr:nvSpPr>
        <xdr:cNvPr id="92" name="Rounded Rectangle 91">
          <a:hlinkClick xmlns:r="http://schemas.openxmlformats.org/officeDocument/2006/relationships" r:id="rId7"/>
        </xdr:cNvPr>
        <xdr:cNvSpPr/>
      </xdr:nvSpPr>
      <xdr:spPr>
        <a:xfrm>
          <a:off x="40805886" y="196574"/>
          <a:ext cx="1261872" cy="630936"/>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Training Plan</a:t>
          </a:r>
        </a:p>
      </xdr:txBody>
    </xdr:sp>
    <xdr:clientData/>
  </xdr:twoCellAnchor>
  <xdr:twoCellAnchor>
    <xdr:from>
      <xdr:col>37</xdr:col>
      <xdr:colOff>230901</xdr:colOff>
      <xdr:row>0</xdr:row>
      <xdr:rowOff>196574</xdr:rowOff>
    </xdr:from>
    <xdr:to>
      <xdr:col>39</xdr:col>
      <xdr:colOff>35034</xdr:colOff>
      <xdr:row>3</xdr:row>
      <xdr:rowOff>181467</xdr:rowOff>
    </xdr:to>
    <xdr:sp macro="" textlink="">
      <xdr:nvSpPr>
        <xdr:cNvPr id="93" name="Rounded Rectangle 92">
          <a:hlinkClick xmlns:r="http://schemas.openxmlformats.org/officeDocument/2006/relationships" r:id="rId8"/>
        </xdr:cNvPr>
        <xdr:cNvSpPr/>
      </xdr:nvSpPr>
      <xdr:spPr>
        <a:xfrm>
          <a:off x="42218205" y="196574"/>
          <a:ext cx="1261872" cy="630936"/>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Class Routine</a:t>
          </a:r>
        </a:p>
      </xdr:txBody>
    </xdr:sp>
    <xdr:clientData/>
  </xdr:twoCellAnchor>
  <xdr:twoCellAnchor>
    <xdr:from>
      <xdr:col>39</xdr:col>
      <xdr:colOff>185481</xdr:colOff>
      <xdr:row>0</xdr:row>
      <xdr:rowOff>196574</xdr:rowOff>
    </xdr:from>
    <xdr:to>
      <xdr:col>40</xdr:col>
      <xdr:colOff>354048</xdr:colOff>
      <xdr:row>3</xdr:row>
      <xdr:rowOff>181467</xdr:rowOff>
    </xdr:to>
    <xdr:sp macro="" textlink="">
      <xdr:nvSpPr>
        <xdr:cNvPr id="94" name="Rounded Rectangle 93">
          <a:hlinkClick xmlns:r="http://schemas.openxmlformats.org/officeDocument/2006/relationships" r:id="rId9"/>
        </xdr:cNvPr>
        <xdr:cNvSpPr/>
      </xdr:nvSpPr>
      <xdr:spPr>
        <a:xfrm>
          <a:off x="43630524" y="196574"/>
          <a:ext cx="1261872" cy="630936"/>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Lesson Plan</a:t>
          </a:r>
        </a:p>
      </xdr:txBody>
    </xdr:sp>
    <xdr:clientData/>
  </xdr:twoCellAnchor>
  <xdr:twoCellAnchor editAs="oneCell">
    <xdr:from>
      <xdr:col>41</xdr:col>
      <xdr:colOff>27</xdr:colOff>
      <xdr:row>11</xdr:row>
      <xdr:rowOff>0</xdr:rowOff>
    </xdr:from>
    <xdr:to>
      <xdr:col>41</xdr:col>
      <xdr:colOff>571500</xdr:colOff>
      <xdr:row>11</xdr:row>
      <xdr:rowOff>731520</xdr:rowOff>
    </xdr:to>
    <xdr:pic>
      <xdr:nvPicPr>
        <xdr:cNvPr id="2" name="Picture 1"/>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tretch>
          <a:fillRect/>
        </a:stretch>
      </xdr:blipFill>
      <xdr:spPr>
        <a:xfrm>
          <a:off x="49494308" y="2702719"/>
          <a:ext cx="571473" cy="731520"/>
        </a:xfrm>
        <a:prstGeom prst="rect">
          <a:avLst/>
        </a:prstGeom>
      </xdr:spPr>
    </xdr:pic>
    <xdr:clientData/>
  </xdr:twoCellAnchor>
  <xdr:twoCellAnchor editAs="oneCell">
    <xdr:from>
      <xdr:col>41</xdr:col>
      <xdr:colOff>13</xdr:colOff>
      <xdr:row>12</xdr:row>
      <xdr:rowOff>0</xdr:rowOff>
    </xdr:from>
    <xdr:to>
      <xdr:col>42</xdr:col>
      <xdr:colOff>0</xdr:colOff>
      <xdr:row>12</xdr:row>
      <xdr:rowOff>731520</xdr:rowOff>
    </xdr:to>
    <xdr:pic>
      <xdr:nvPicPr>
        <xdr:cNvPr id="3" name="Picture 2"/>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49494294" y="3464719"/>
          <a:ext cx="595300" cy="731520"/>
        </a:xfrm>
        <a:prstGeom prst="rect">
          <a:avLst/>
        </a:prstGeom>
      </xdr:spPr>
    </xdr:pic>
    <xdr:clientData/>
  </xdr:twoCellAnchor>
  <xdr:twoCellAnchor editAs="oneCell">
    <xdr:from>
      <xdr:col>41</xdr:col>
      <xdr:colOff>21</xdr:colOff>
      <xdr:row>13</xdr:row>
      <xdr:rowOff>0</xdr:rowOff>
    </xdr:from>
    <xdr:to>
      <xdr:col>42</xdr:col>
      <xdr:colOff>-1</xdr:colOff>
      <xdr:row>13</xdr:row>
      <xdr:rowOff>731520</xdr:rowOff>
    </xdr:to>
    <xdr:pic>
      <xdr:nvPicPr>
        <xdr:cNvPr id="4" name="Picture 3"/>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49494302" y="4226719"/>
          <a:ext cx="595291" cy="731520"/>
        </a:xfrm>
        <a:prstGeom prst="rect">
          <a:avLst/>
        </a:prstGeom>
      </xdr:spPr>
    </xdr:pic>
    <xdr:clientData/>
  </xdr:twoCellAnchor>
  <xdr:twoCellAnchor editAs="oneCell">
    <xdr:from>
      <xdr:col>41</xdr:col>
      <xdr:colOff>17</xdr:colOff>
      <xdr:row>14</xdr:row>
      <xdr:rowOff>0</xdr:rowOff>
    </xdr:from>
    <xdr:to>
      <xdr:col>42</xdr:col>
      <xdr:colOff>23812</xdr:colOff>
      <xdr:row>14</xdr:row>
      <xdr:rowOff>731520</xdr:rowOff>
    </xdr:to>
    <xdr:pic>
      <xdr:nvPicPr>
        <xdr:cNvPr id="5" name="Picture 4"/>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49494298" y="4988719"/>
          <a:ext cx="619108" cy="731520"/>
        </a:xfrm>
        <a:prstGeom prst="rect">
          <a:avLst/>
        </a:prstGeom>
      </xdr:spPr>
    </xdr:pic>
    <xdr:clientData/>
  </xdr:twoCellAnchor>
  <xdr:twoCellAnchor editAs="oneCell">
    <xdr:from>
      <xdr:col>40</xdr:col>
      <xdr:colOff>1512092</xdr:colOff>
      <xdr:row>15</xdr:row>
      <xdr:rowOff>0</xdr:rowOff>
    </xdr:from>
    <xdr:to>
      <xdr:col>41</xdr:col>
      <xdr:colOff>583405</xdr:colOff>
      <xdr:row>15</xdr:row>
      <xdr:rowOff>731520</xdr:rowOff>
    </xdr:to>
    <xdr:pic>
      <xdr:nvPicPr>
        <xdr:cNvPr id="6" name="Picture 5"/>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49494280" y="5750719"/>
          <a:ext cx="583407" cy="731520"/>
        </a:xfrm>
        <a:prstGeom prst="rect">
          <a:avLst/>
        </a:prstGeom>
      </xdr:spPr>
    </xdr:pic>
    <xdr:clientData/>
  </xdr:twoCellAnchor>
  <xdr:twoCellAnchor editAs="oneCell">
    <xdr:from>
      <xdr:col>41</xdr:col>
      <xdr:colOff>14</xdr:colOff>
      <xdr:row>16</xdr:row>
      <xdr:rowOff>0</xdr:rowOff>
    </xdr:from>
    <xdr:to>
      <xdr:col>41</xdr:col>
      <xdr:colOff>559593</xdr:colOff>
      <xdr:row>16</xdr:row>
      <xdr:rowOff>731520</xdr:rowOff>
    </xdr:to>
    <xdr:pic>
      <xdr:nvPicPr>
        <xdr:cNvPr id="7" name="Picture 6"/>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49494295" y="6512719"/>
          <a:ext cx="559579" cy="731520"/>
        </a:xfrm>
        <a:prstGeom prst="rect">
          <a:avLst/>
        </a:prstGeom>
      </xdr:spPr>
    </xdr:pic>
    <xdr:clientData/>
  </xdr:twoCellAnchor>
  <xdr:twoCellAnchor editAs="oneCell">
    <xdr:from>
      <xdr:col>41</xdr:col>
      <xdr:colOff>6</xdr:colOff>
      <xdr:row>17</xdr:row>
      <xdr:rowOff>0</xdr:rowOff>
    </xdr:from>
    <xdr:to>
      <xdr:col>42</xdr:col>
      <xdr:colOff>0</xdr:colOff>
      <xdr:row>17</xdr:row>
      <xdr:rowOff>731520</xdr:rowOff>
    </xdr:to>
    <xdr:pic>
      <xdr:nvPicPr>
        <xdr:cNvPr id="8" name="Picture 7"/>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49494287" y="7274719"/>
          <a:ext cx="595307" cy="731520"/>
        </a:xfrm>
        <a:prstGeom prst="rect">
          <a:avLst/>
        </a:prstGeom>
      </xdr:spPr>
    </xdr:pic>
    <xdr:clientData/>
  </xdr:twoCellAnchor>
  <xdr:twoCellAnchor editAs="oneCell">
    <xdr:from>
      <xdr:col>41</xdr:col>
      <xdr:colOff>21</xdr:colOff>
      <xdr:row>18</xdr:row>
      <xdr:rowOff>0</xdr:rowOff>
    </xdr:from>
    <xdr:to>
      <xdr:col>41</xdr:col>
      <xdr:colOff>583406</xdr:colOff>
      <xdr:row>18</xdr:row>
      <xdr:rowOff>731520</xdr:rowOff>
    </xdr:to>
    <xdr:pic>
      <xdr:nvPicPr>
        <xdr:cNvPr id="9" name="Picture 8"/>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49494302" y="8036719"/>
          <a:ext cx="583385" cy="731520"/>
        </a:xfrm>
        <a:prstGeom prst="rect">
          <a:avLst/>
        </a:prstGeom>
      </xdr:spPr>
    </xdr:pic>
    <xdr:clientData/>
  </xdr:twoCellAnchor>
  <xdr:twoCellAnchor editAs="oneCell">
    <xdr:from>
      <xdr:col>41</xdr:col>
      <xdr:colOff>21</xdr:colOff>
      <xdr:row>19</xdr:row>
      <xdr:rowOff>0</xdr:rowOff>
    </xdr:from>
    <xdr:to>
      <xdr:col>41</xdr:col>
      <xdr:colOff>583407</xdr:colOff>
      <xdr:row>19</xdr:row>
      <xdr:rowOff>731520</xdr:rowOff>
    </xdr:to>
    <xdr:pic>
      <xdr:nvPicPr>
        <xdr:cNvPr id="10" name="Picture 9"/>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49494302" y="8798719"/>
          <a:ext cx="583386" cy="731520"/>
        </a:xfrm>
        <a:prstGeom prst="rect">
          <a:avLst/>
        </a:prstGeom>
      </xdr:spPr>
    </xdr:pic>
    <xdr:clientData/>
  </xdr:twoCellAnchor>
  <xdr:twoCellAnchor editAs="oneCell">
    <xdr:from>
      <xdr:col>41</xdr:col>
      <xdr:colOff>8</xdr:colOff>
      <xdr:row>20</xdr:row>
      <xdr:rowOff>0</xdr:rowOff>
    </xdr:from>
    <xdr:to>
      <xdr:col>41</xdr:col>
      <xdr:colOff>571500</xdr:colOff>
      <xdr:row>20</xdr:row>
      <xdr:rowOff>731520</xdr:rowOff>
    </xdr:to>
    <xdr:pic>
      <xdr:nvPicPr>
        <xdr:cNvPr id="11" name="Picture 10"/>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49494289" y="9560719"/>
          <a:ext cx="571492" cy="731520"/>
        </a:xfrm>
        <a:prstGeom prst="rect">
          <a:avLst/>
        </a:prstGeom>
      </xdr:spPr>
    </xdr:pic>
    <xdr:clientData/>
  </xdr:twoCellAnchor>
  <xdr:twoCellAnchor editAs="oneCell">
    <xdr:from>
      <xdr:col>41</xdr:col>
      <xdr:colOff>39</xdr:colOff>
      <xdr:row>21</xdr:row>
      <xdr:rowOff>0</xdr:rowOff>
    </xdr:from>
    <xdr:to>
      <xdr:col>41</xdr:col>
      <xdr:colOff>583407</xdr:colOff>
      <xdr:row>21</xdr:row>
      <xdr:rowOff>731520</xdr:rowOff>
    </xdr:to>
    <xdr:pic>
      <xdr:nvPicPr>
        <xdr:cNvPr id="12" name="Picture 11"/>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tretch>
          <a:fillRect/>
        </a:stretch>
      </xdr:blipFill>
      <xdr:spPr>
        <a:xfrm>
          <a:off x="49494320" y="10322719"/>
          <a:ext cx="583368" cy="731520"/>
        </a:xfrm>
        <a:prstGeom prst="rect">
          <a:avLst/>
        </a:prstGeom>
      </xdr:spPr>
    </xdr:pic>
    <xdr:clientData/>
  </xdr:twoCellAnchor>
  <xdr:twoCellAnchor editAs="oneCell">
    <xdr:from>
      <xdr:col>41</xdr:col>
      <xdr:colOff>35</xdr:colOff>
      <xdr:row>22</xdr:row>
      <xdr:rowOff>0</xdr:rowOff>
    </xdr:from>
    <xdr:to>
      <xdr:col>41</xdr:col>
      <xdr:colOff>583407</xdr:colOff>
      <xdr:row>22</xdr:row>
      <xdr:rowOff>731520</xdr:rowOff>
    </xdr:to>
    <xdr:pic>
      <xdr:nvPicPr>
        <xdr:cNvPr id="13" name="Picture 12"/>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Lst>
        </a:blip>
        <a:stretch>
          <a:fillRect/>
        </a:stretch>
      </xdr:blipFill>
      <xdr:spPr>
        <a:xfrm>
          <a:off x="49494316" y="11084719"/>
          <a:ext cx="583372" cy="731520"/>
        </a:xfrm>
        <a:prstGeom prst="rect">
          <a:avLst/>
        </a:prstGeom>
      </xdr:spPr>
    </xdr:pic>
    <xdr:clientData/>
  </xdr:twoCellAnchor>
  <xdr:twoCellAnchor editAs="oneCell">
    <xdr:from>
      <xdr:col>41</xdr:col>
      <xdr:colOff>33</xdr:colOff>
      <xdr:row>23</xdr:row>
      <xdr:rowOff>0</xdr:rowOff>
    </xdr:from>
    <xdr:to>
      <xdr:col>42</xdr:col>
      <xdr:colOff>0</xdr:colOff>
      <xdr:row>23</xdr:row>
      <xdr:rowOff>731520</xdr:rowOff>
    </xdr:to>
    <xdr:pic>
      <xdr:nvPicPr>
        <xdr:cNvPr id="14" name="Picture 13"/>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Lst>
        </a:blip>
        <a:stretch>
          <a:fillRect/>
        </a:stretch>
      </xdr:blipFill>
      <xdr:spPr>
        <a:xfrm>
          <a:off x="49494314" y="11846719"/>
          <a:ext cx="595280" cy="731520"/>
        </a:xfrm>
        <a:prstGeom prst="rect">
          <a:avLst/>
        </a:prstGeom>
      </xdr:spPr>
    </xdr:pic>
    <xdr:clientData/>
  </xdr:twoCellAnchor>
  <xdr:twoCellAnchor editAs="oneCell">
    <xdr:from>
      <xdr:col>41</xdr:col>
      <xdr:colOff>33</xdr:colOff>
      <xdr:row>24</xdr:row>
      <xdr:rowOff>0</xdr:rowOff>
    </xdr:from>
    <xdr:to>
      <xdr:col>41</xdr:col>
      <xdr:colOff>559594</xdr:colOff>
      <xdr:row>24</xdr:row>
      <xdr:rowOff>731520</xdr:rowOff>
    </xdr:to>
    <xdr:pic>
      <xdr:nvPicPr>
        <xdr:cNvPr id="15" name="Picture 14"/>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tretch>
          <a:fillRect/>
        </a:stretch>
      </xdr:blipFill>
      <xdr:spPr>
        <a:xfrm>
          <a:off x="49494314" y="12608719"/>
          <a:ext cx="559561" cy="731520"/>
        </a:xfrm>
        <a:prstGeom prst="rect">
          <a:avLst/>
        </a:prstGeom>
      </xdr:spPr>
    </xdr:pic>
    <xdr:clientData/>
  </xdr:twoCellAnchor>
  <xdr:twoCellAnchor editAs="oneCell">
    <xdr:from>
      <xdr:col>41</xdr:col>
      <xdr:colOff>0</xdr:colOff>
      <xdr:row>25</xdr:row>
      <xdr:rowOff>0</xdr:rowOff>
    </xdr:from>
    <xdr:to>
      <xdr:col>41</xdr:col>
      <xdr:colOff>593499</xdr:colOff>
      <xdr:row>25</xdr:row>
      <xdr:rowOff>731520</xdr:rowOff>
    </xdr:to>
    <xdr:pic>
      <xdr:nvPicPr>
        <xdr:cNvPr id="16" name="Picture 15"/>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49494281" y="13370719"/>
          <a:ext cx="593499" cy="731520"/>
        </a:xfrm>
        <a:prstGeom prst="rect">
          <a:avLst/>
        </a:prstGeom>
      </xdr:spPr>
    </xdr:pic>
    <xdr:clientData/>
  </xdr:twoCellAnchor>
  <xdr:twoCellAnchor editAs="oneCell">
    <xdr:from>
      <xdr:col>41</xdr:col>
      <xdr:colOff>17</xdr:colOff>
      <xdr:row>26</xdr:row>
      <xdr:rowOff>0</xdr:rowOff>
    </xdr:from>
    <xdr:to>
      <xdr:col>41</xdr:col>
      <xdr:colOff>583407</xdr:colOff>
      <xdr:row>26</xdr:row>
      <xdr:rowOff>731520</xdr:rowOff>
    </xdr:to>
    <xdr:pic>
      <xdr:nvPicPr>
        <xdr:cNvPr id="17" name="Picture 16"/>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tretch>
          <a:fillRect/>
        </a:stretch>
      </xdr:blipFill>
      <xdr:spPr>
        <a:xfrm>
          <a:off x="49494298" y="14132719"/>
          <a:ext cx="583390" cy="731520"/>
        </a:xfrm>
        <a:prstGeom prst="rect">
          <a:avLst/>
        </a:prstGeom>
      </xdr:spPr>
    </xdr:pic>
    <xdr:clientData/>
  </xdr:twoCellAnchor>
  <xdr:twoCellAnchor editAs="oneCell">
    <xdr:from>
      <xdr:col>41</xdr:col>
      <xdr:colOff>25</xdr:colOff>
      <xdr:row>27</xdr:row>
      <xdr:rowOff>0</xdr:rowOff>
    </xdr:from>
    <xdr:to>
      <xdr:col>41</xdr:col>
      <xdr:colOff>566765</xdr:colOff>
      <xdr:row>27</xdr:row>
      <xdr:rowOff>731520</xdr:rowOff>
    </xdr:to>
    <xdr:pic>
      <xdr:nvPicPr>
        <xdr:cNvPr id="18" name="Picture 17"/>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tretch>
          <a:fillRect/>
        </a:stretch>
      </xdr:blipFill>
      <xdr:spPr>
        <a:xfrm>
          <a:off x="49494306" y="14894719"/>
          <a:ext cx="566740" cy="731520"/>
        </a:xfrm>
        <a:prstGeom prst="rect">
          <a:avLst/>
        </a:prstGeom>
      </xdr:spPr>
    </xdr:pic>
    <xdr:clientData/>
  </xdr:twoCellAnchor>
  <xdr:twoCellAnchor editAs="oneCell">
    <xdr:from>
      <xdr:col>41</xdr:col>
      <xdr:colOff>27</xdr:colOff>
      <xdr:row>28</xdr:row>
      <xdr:rowOff>0</xdr:rowOff>
    </xdr:from>
    <xdr:to>
      <xdr:col>42</xdr:col>
      <xdr:colOff>0</xdr:colOff>
      <xdr:row>28</xdr:row>
      <xdr:rowOff>731520</xdr:rowOff>
    </xdr:to>
    <xdr:pic>
      <xdr:nvPicPr>
        <xdr:cNvPr id="19" name="Picture 18"/>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a:off x="49494308" y="15656719"/>
          <a:ext cx="595286" cy="731520"/>
        </a:xfrm>
        <a:prstGeom prst="rect">
          <a:avLst/>
        </a:prstGeom>
      </xdr:spPr>
    </xdr:pic>
    <xdr:clientData/>
  </xdr:twoCellAnchor>
  <xdr:twoCellAnchor editAs="oneCell">
    <xdr:from>
      <xdr:col>41</xdr:col>
      <xdr:colOff>27</xdr:colOff>
      <xdr:row>29</xdr:row>
      <xdr:rowOff>0</xdr:rowOff>
    </xdr:from>
    <xdr:to>
      <xdr:col>42</xdr:col>
      <xdr:colOff>11906</xdr:colOff>
      <xdr:row>29</xdr:row>
      <xdr:rowOff>731520</xdr:rowOff>
    </xdr:to>
    <xdr:pic>
      <xdr:nvPicPr>
        <xdr:cNvPr id="20" name="Picture 19"/>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49494308" y="16418719"/>
          <a:ext cx="607192" cy="731520"/>
        </a:xfrm>
        <a:prstGeom prst="rect">
          <a:avLst/>
        </a:prstGeom>
      </xdr:spPr>
    </xdr:pic>
    <xdr:clientData/>
  </xdr:twoCellAnchor>
  <xdr:twoCellAnchor editAs="oneCell">
    <xdr:from>
      <xdr:col>41</xdr:col>
      <xdr:colOff>19</xdr:colOff>
      <xdr:row>30</xdr:row>
      <xdr:rowOff>0</xdr:rowOff>
    </xdr:from>
    <xdr:to>
      <xdr:col>42</xdr:col>
      <xdr:colOff>-1</xdr:colOff>
      <xdr:row>30</xdr:row>
      <xdr:rowOff>731520</xdr:rowOff>
    </xdr:to>
    <xdr:pic>
      <xdr:nvPicPr>
        <xdr:cNvPr id="21" name="Picture 20"/>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49494300" y="17180719"/>
          <a:ext cx="595293" cy="731520"/>
        </a:xfrm>
        <a:prstGeom prst="rect">
          <a:avLst/>
        </a:prstGeom>
      </xdr:spPr>
    </xdr:pic>
    <xdr:clientData/>
  </xdr:twoCellAnchor>
  <xdr:twoCellAnchor editAs="oneCell">
    <xdr:from>
      <xdr:col>41</xdr:col>
      <xdr:colOff>7</xdr:colOff>
      <xdr:row>31</xdr:row>
      <xdr:rowOff>0</xdr:rowOff>
    </xdr:from>
    <xdr:to>
      <xdr:col>42</xdr:col>
      <xdr:colOff>0</xdr:colOff>
      <xdr:row>31</xdr:row>
      <xdr:rowOff>731520</xdr:rowOff>
    </xdr:to>
    <xdr:pic>
      <xdr:nvPicPr>
        <xdr:cNvPr id="22" name="Picture 21"/>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Lst>
        </a:blip>
        <a:stretch>
          <a:fillRect/>
        </a:stretch>
      </xdr:blipFill>
      <xdr:spPr>
        <a:xfrm>
          <a:off x="49494288" y="17942719"/>
          <a:ext cx="595306" cy="731520"/>
        </a:xfrm>
        <a:prstGeom prst="rect">
          <a:avLst/>
        </a:prstGeom>
      </xdr:spPr>
    </xdr:pic>
    <xdr:clientData/>
  </xdr:twoCellAnchor>
  <xdr:twoCellAnchor editAs="oneCell">
    <xdr:from>
      <xdr:col>41</xdr:col>
      <xdr:colOff>13</xdr:colOff>
      <xdr:row>32</xdr:row>
      <xdr:rowOff>0</xdr:rowOff>
    </xdr:from>
    <xdr:to>
      <xdr:col>42</xdr:col>
      <xdr:colOff>0</xdr:colOff>
      <xdr:row>32</xdr:row>
      <xdr:rowOff>731520</xdr:rowOff>
    </xdr:to>
    <xdr:pic>
      <xdr:nvPicPr>
        <xdr:cNvPr id="23" name="Picture 22"/>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tretch>
          <a:fillRect/>
        </a:stretch>
      </xdr:blipFill>
      <xdr:spPr>
        <a:xfrm>
          <a:off x="49494294" y="18704719"/>
          <a:ext cx="595300" cy="731520"/>
        </a:xfrm>
        <a:prstGeom prst="rect">
          <a:avLst/>
        </a:prstGeom>
      </xdr:spPr>
    </xdr:pic>
    <xdr:clientData/>
  </xdr:twoCellAnchor>
  <xdr:twoCellAnchor editAs="oneCell">
    <xdr:from>
      <xdr:col>40</xdr:col>
      <xdr:colOff>1500187</xdr:colOff>
      <xdr:row>33</xdr:row>
      <xdr:rowOff>0</xdr:rowOff>
    </xdr:from>
    <xdr:to>
      <xdr:col>41</xdr:col>
      <xdr:colOff>594300</xdr:colOff>
      <xdr:row>33</xdr:row>
      <xdr:rowOff>731520</xdr:rowOff>
    </xdr:to>
    <xdr:pic>
      <xdr:nvPicPr>
        <xdr:cNvPr id="24" name="Picture 23"/>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49482375" y="19466719"/>
          <a:ext cx="606207" cy="731520"/>
        </a:xfrm>
        <a:prstGeom prst="rect">
          <a:avLst/>
        </a:prstGeom>
      </xdr:spPr>
    </xdr:pic>
    <xdr:clientData/>
  </xdr:twoCellAnchor>
  <xdr:twoCellAnchor editAs="oneCell">
    <xdr:from>
      <xdr:col>41</xdr:col>
      <xdr:colOff>23</xdr:colOff>
      <xdr:row>34</xdr:row>
      <xdr:rowOff>0</xdr:rowOff>
    </xdr:from>
    <xdr:to>
      <xdr:col>41</xdr:col>
      <xdr:colOff>583406</xdr:colOff>
      <xdr:row>34</xdr:row>
      <xdr:rowOff>731520</xdr:rowOff>
    </xdr:to>
    <xdr:pic>
      <xdr:nvPicPr>
        <xdr:cNvPr id="25" name="Picture 24"/>
        <xdr:cNvPicPr>
          <a:picLocks noChangeAspect="1"/>
        </xdr:cNvPicPr>
      </xdr:nvPicPr>
      <xdr:blipFill>
        <a:blip xmlns:r="http://schemas.openxmlformats.org/officeDocument/2006/relationships" r:embed="rId39" cstate="print">
          <a:extLst>
            <a:ext uri="{28A0092B-C50C-407E-A947-70E740481C1C}">
              <a14:useLocalDpi xmlns:a14="http://schemas.microsoft.com/office/drawing/2010/main" val="0"/>
            </a:ext>
          </a:extLst>
        </a:blip>
        <a:stretch>
          <a:fillRect/>
        </a:stretch>
      </xdr:blipFill>
      <xdr:spPr>
        <a:xfrm>
          <a:off x="49494304" y="20228719"/>
          <a:ext cx="583383" cy="731520"/>
        </a:xfrm>
        <a:prstGeom prst="rect">
          <a:avLst/>
        </a:prstGeom>
      </xdr:spPr>
    </xdr:pic>
    <xdr:clientData/>
  </xdr:twoCellAnchor>
  <xdr:twoCellAnchor editAs="oneCell">
    <xdr:from>
      <xdr:col>41</xdr:col>
      <xdr:colOff>23</xdr:colOff>
      <xdr:row>38</xdr:row>
      <xdr:rowOff>0</xdr:rowOff>
    </xdr:from>
    <xdr:to>
      <xdr:col>41</xdr:col>
      <xdr:colOff>583406</xdr:colOff>
      <xdr:row>38</xdr:row>
      <xdr:rowOff>731520</xdr:rowOff>
    </xdr:to>
    <xdr:pic>
      <xdr:nvPicPr>
        <xdr:cNvPr id="73" name="Picture 72"/>
        <xdr:cNvPicPr>
          <a:picLocks noChangeAspect="1"/>
        </xdr:cNvPicPr>
      </xdr:nvPicPr>
      <xdr:blipFill>
        <a:blip xmlns:r="http://schemas.openxmlformats.org/officeDocument/2006/relationships" r:embed="rId39" cstate="print">
          <a:extLst>
            <a:ext uri="{28A0092B-C50C-407E-A947-70E740481C1C}">
              <a14:useLocalDpi xmlns:a14="http://schemas.microsoft.com/office/drawing/2010/main" val="0"/>
            </a:ext>
          </a:extLst>
        </a:blip>
        <a:stretch>
          <a:fillRect/>
        </a:stretch>
      </xdr:blipFill>
      <xdr:spPr>
        <a:xfrm>
          <a:off x="49625273" y="20228719"/>
          <a:ext cx="583383" cy="73152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1181100</xdr:colOff>
      <xdr:row>3</xdr:row>
      <xdr:rowOff>34514</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539688" cy="617220"/>
        </a:xfrm>
        <a:prstGeom prst="rect">
          <a:avLst/>
        </a:prstGeom>
      </xdr:spPr>
    </xdr:pic>
    <xdr:clientData/>
  </xdr:twoCellAnchor>
  <xdr:twoCellAnchor editAs="oneCell">
    <xdr:from>
      <xdr:col>4</xdr:col>
      <xdr:colOff>931928</xdr:colOff>
      <xdr:row>0</xdr:row>
      <xdr:rowOff>126185</xdr:rowOff>
    </xdr:from>
    <xdr:to>
      <xdr:col>5</xdr:col>
      <xdr:colOff>1501590</xdr:colOff>
      <xdr:row>2</xdr:row>
      <xdr:rowOff>33088</xdr:rowOff>
    </xdr:to>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078104" y="126185"/>
          <a:ext cx="1660368" cy="295374"/>
        </a:xfrm>
        <a:prstGeom prst="rect">
          <a:avLst/>
        </a:prstGeom>
      </xdr:spPr>
    </xdr:pic>
    <xdr:clientData/>
  </xdr:twoCellAnchor>
  <xdr:twoCellAnchor>
    <xdr:from>
      <xdr:col>6</xdr:col>
      <xdr:colOff>104589</xdr:colOff>
      <xdr:row>0</xdr:row>
      <xdr:rowOff>29881</xdr:rowOff>
    </xdr:from>
    <xdr:to>
      <xdr:col>8</xdr:col>
      <xdr:colOff>30857</xdr:colOff>
      <xdr:row>5</xdr:row>
      <xdr:rowOff>366058</xdr:rowOff>
    </xdr:to>
    <xdr:grpSp>
      <xdr:nvGrpSpPr>
        <xdr:cNvPr id="20" name="Group 19">
          <a:hlinkClick xmlns:r="http://schemas.openxmlformats.org/officeDocument/2006/relationships" r:id="rId3"/>
        </xdr:cNvPr>
        <xdr:cNvGrpSpPr/>
      </xdr:nvGrpSpPr>
      <xdr:grpSpPr>
        <a:xfrm>
          <a:off x="7052236" y="29881"/>
          <a:ext cx="822739" cy="1307353"/>
          <a:chOff x="4443148" y="929029"/>
          <a:chExt cx="1509346" cy="1641257"/>
        </a:xfrm>
        <a:solidFill>
          <a:srgbClr val="FFFFC5"/>
        </a:solidFill>
        <a:effectLst>
          <a:glow rad="63500">
            <a:schemeClr val="accent6">
              <a:satMod val="175000"/>
              <a:alpha val="40000"/>
            </a:schemeClr>
          </a:glow>
        </a:effectLst>
      </xdr:grpSpPr>
      <xdr:sp macro="" textlink="">
        <xdr:nvSpPr>
          <xdr:cNvPr id="29" name="Isosceles Triangle 28"/>
          <xdr:cNvSpPr/>
        </xdr:nvSpPr>
        <xdr:spPr>
          <a:xfrm>
            <a:off x="4443148" y="929029"/>
            <a:ext cx="1509346" cy="820616"/>
          </a:xfrm>
          <a:prstGeom prst="triangle">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600">
              <a:solidFill>
                <a:srgbClr val="FF0000"/>
              </a:solidFill>
            </a:endParaRPr>
          </a:p>
        </xdr:txBody>
      </xdr:sp>
      <xdr:sp macro="" textlink="">
        <xdr:nvSpPr>
          <xdr:cNvPr id="33" name="Rectangle 32"/>
          <xdr:cNvSpPr/>
        </xdr:nvSpPr>
        <xdr:spPr>
          <a:xfrm>
            <a:off x="4708771" y="1730942"/>
            <a:ext cx="991578" cy="839344"/>
          </a:xfrm>
          <a:prstGeom prst="rect">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800" b="1">
                <a:solidFill>
                  <a:srgbClr val="FF0000"/>
                </a:solidFill>
                <a:latin typeface="Times New Roman" pitchFamily="18" charset="0"/>
                <a:cs typeface="Times New Roman" pitchFamily="18" charset="0"/>
              </a:rPr>
              <a:t>HOME</a:t>
            </a:r>
          </a:p>
        </xdr:txBody>
      </xdr:sp>
    </xdr:grpSp>
    <xdr:clientData/>
  </xdr:twoCellAnchor>
  <xdr:twoCellAnchor>
    <xdr:from>
      <xdr:col>8</xdr:col>
      <xdr:colOff>206928</xdr:colOff>
      <xdr:row>0</xdr:row>
      <xdr:rowOff>145253</xdr:rowOff>
    </xdr:from>
    <xdr:to>
      <xdr:col>9</xdr:col>
      <xdr:colOff>808473</xdr:colOff>
      <xdr:row>3</xdr:row>
      <xdr:rowOff>65467</xdr:rowOff>
    </xdr:to>
    <xdr:sp macro="" textlink="">
      <xdr:nvSpPr>
        <xdr:cNvPr id="34" name="Rounded Rectangle 33">
          <a:hlinkClick xmlns:r="http://schemas.openxmlformats.org/officeDocument/2006/relationships" r:id="rId4"/>
        </xdr:cNvPr>
        <xdr:cNvSpPr/>
      </xdr:nvSpPr>
      <xdr:spPr>
        <a:xfrm>
          <a:off x="8051046" y="145253"/>
          <a:ext cx="1258956" cy="502920"/>
        </a:xfrm>
        <a:prstGeom prst="roundRect">
          <a:avLst/>
        </a:prstGeom>
        <a:solidFill>
          <a:srgbClr val="66FF99"/>
        </a:solidFill>
        <a:effectLst>
          <a:glow rad="139700">
            <a:schemeClr val="accent3">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ADD</a:t>
          </a:r>
          <a:r>
            <a:rPr lang="en-US" sz="1200" b="1" baseline="0">
              <a:ln w="3175">
                <a:solidFill>
                  <a:schemeClr val="tx1"/>
                </a:solidFill>
              </a:ln>
              <a:solidFill>
                <a:schemeClr val="tx1"/>
              </a:solidFill>
              <a:latin typeface="Times New Roman" pitchFamily="18" charset="0"/>
              <a:cs typeface="Times New Roman" pitchFamily="18" charset="0"/>
            </a:rPr>
            <a:t> TRAINEE</a:t>
          </a:r>
          <a:endParaRPr lang="en-US" sz="1200" b="1">
            <a:ln w="3175">
              <a:solidFill>
                <a:schemeClr val="tx1"/>
              </a:solidFill>
            </a:ln>
            <a:solidFill>
              <a:schemeClr val="tx1"/>
            </a:solidFill>
            <a:latin typeface="Times New Roman" pitchFamily="18" charset="0"/>
            <a:cs typeface="Times New Roman" pitchFamily="18" charset="0"/>
          </a:endParaRPr>
        </a:p>
      </xdr:txBody>
    </xdr:sp>
    <xdr:clientData/>
  </xdr:twoCellAnchor>
  <xdr:twoCellAnchor>
    <xdr:from>
      <xdr:col>8</xdr:col>
      <xdr:colOff>206928</xdr:colOff>
      <xdr:row>4</xdr:row>
      <xdr:rowOff>18247</xdr:rowOff>
    </xdr:from>
    <xdr:to>
      <xdr:col>9</xdr:col>
      <xdr:colOff>811389</xdr:colOff>
      <xdr:row>5</xdr:row>
      <xdr:rowOff>326932</xdr:rowOff>
    </xdr:to>
    <xdr:sp macro="" textlink="">
      <xdr:nvSpPr>
        <xdr:cNvPr id="35" name="Rounded Rectangle 34">
          <a:hlinkClick xmlns:r="http://schemas.openxmlformats.org/officeDocument/2006/relationships" r:id="rId5"/>
        </xdr:cNvPr>
        <xdr:cNvSpPr/>
      </xdr:nvSpPr>
      <xdr:spPr>
        <a:xfrm>
          <a:off x="8051046" y="795188"/>
          <a:ext cx="1261872" cy="502920"/>
        </a:xfrm>
        <a:prstGeom prst="roundRect">
          <a:avLst/>
        </a:prstGeom>
        <a:solidFill>
          <a:srgbClr val="FF7C80"/>
        </a:solidFill>
        <a:effectLst>
          <a:glow rad="139700">
            <a:schemeClr val="accent2">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RESULT</a:t>
          </a:r>
        </a:p>
      </xdr:txBody>
    </xdr:sp>
    <xdr:clientData/>
  </xdr:twoCellAnchor>
  <xdr:twoCellAnchor>
    <xdr:from>
      <xdr:col>18</xdr:col>
      <xdr:colOff>571857</xdr:colOff>
      <xdr:row>4</xdr:row>
      <xdr:rowOff>18247</xdr:rowOff>
    </xdr:from>
    <xdr:to>
      <xdr:col>20</xdr:col>
      <xdr:colOff>608553</xdr:colOff>
      <xdr:row>5</xdr:row>
      <xdr:rowOff>326932</xdr:rowOff>
    </xdr:to>
    <xdr:sp macro="" textlink="">
      <xdr:nvSpPr>
        <xdr:cNvPr id="36" name="Rounded Rectangle 35">
          <a:hlinkClick xmlns:r="http://schemas.openxmlformats.org/officeDocument/2006/relationships" r:id="rId6"/>
        </xdr:cNvPr>
        <xdr:cNvSpPr/>
      </xdr:nvSpPr>
      <xdr:spPr>
        <a:xfrm>
          <a:off x="16342269" y="795188"/>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Signature</a:t>
          </a:r>
        </a:p>
      </xdr:txBody>
    </xdr:sp>
    <xdr:clientData/>
  </xdr:twoCellAnchor>
  <xdr:twoCellAnchor>
    <xdr:from>
      <xdr:col>9</xdr:col>
      <xdr:colOff>928958</xdr:colOff>
      <xdr:row>0</xdr:row>
      <xdr:rowOff>145253</xdr:rowOff>
    </xdr:from>
    <xdr:to>
      <xdr:col>10</xdr:col>
      <xdr:colOff>928300</xdr:colOff>
      <xdr:row>3</xdr:row>
      <xdr:rowOff>65467</xdr:rowOff>
    </xdr:to>
    <xdr:sp macro="" textlink="">
      <xdr:nvSpPr>
        <xdr:cNvPr id="37" name="Rounded Rectangle 36">
          <a:hlinkClick xmlns:r="http://schemas.openxmlformats.org/officeDocument/2006/relationships" r:id="rId7"/>
        </xdr:cNvPr>
        <xdr:cNvSpPr/>
      </xdr:nvSpPr>
      <xdr:spPr>
        <a:xfrm>
          <a:off x="9430487" y="145253"/>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Pre Enrollment</a:t>
          </a:r>
        </a:p>
      </xdr:txBody>
    </xdr:sp>
    <xdr:clientData/>
  </xdr:twoCellAnchor>
  <xdr:twoCellAnchor>
    <xdr:from>
      <xdr:col>9</xdr:col>
      <xdr:colOff>931388</xdr:colOff>
      <xdr:row>4</xdr:row>
      <xdr:rowOff>18247</xdr:rowOff>
    </xdr:from>
    <xdr:to>
      <xdr:col>10</xdr:col>
      <xdr:colOff>930730</xdr:colOff>
      <xdr:row>5</xdr:row>
      <xdr:rowOff>326932</xdr:rowOff>
    </xdr:to>
    <xdr:sp macro="" textlink="">
      <xdr:nvSpPr>
        <xdr:cNvPr id="38" name="Rounded Rectangle 37">
          <a:hlinkClick xmlns:r="http://schemas.openxmlformats.org/officeDocument/2006/relationships" r:id="rId8"/>
        </xdr:cNvPr>
        <xdr:cNvSpPr/>
      </xdr:nvSpPr>
      <xdr:spPr>
        <a:xfrm>
          <a:off x="9432917" y="795188"/>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Enrolled</a:t>
          </a:r>
        </a:p>
      </xdr:txBody>
    </xdr:sp>
    <xdr:clientData/>
  </xdr:twoCellAnchor>
  <xdr:twoCellAnchor>
    <xdr:from>
      <xdr:col>10</xdr:col>
      <xdr:colOff>1048785</xdr:colOff>
      <xdr:row>0</xdr:row>
      <xdr:rowOff>145253</xdr:rowOff>
    </xdr:from>
    <xdr:to>
      <xdr:col>12</xdr:col>
      <xdr:colOff>263716</xdr:colOff>
      <xdr:row>3</xdr:row>
      <xdr:rowOff>65467</xdr:rowOff>
    </xdr:to>
    <xdr:sp macro="" textlink="">
      <xdr:nvSpPr>
        <xdr:cNvPr id="39" name="Rounded Rectangle 38">
          <a:hlinkClick xmlns:r="http://schemas.openxmlformats.org/officeDocument/2006/relationships" r:id="rId9"/>
        </xdr:cNvPr>
        <xdr:cNvSpPr/>
      </xdr:nvSpPr>
      <xdr:spPr>
        <a:xfrm>
          <a:off x="10812844" y="145253"/>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Attendance</a:t>
          </a:r>
          <a:r>
            <a:rPr lang="en-US" sz="1200" b="1" baseline="0">
              <a:solidFill>
                <a:schemeClr val="bg1"/>
              </a:solidFill>
              <a:latin typeface="Times New Roman" pitchFamily="18" charset="0"/>
              <a:cs typeface="Times New Roman" pitchFamily="18" charset="0"/>
            </a:rPr>
            <a:t> Sheet</a:t>
          </a:r>
          <a:endParaRPr lang="en-US" sz="1200" b="1">
            <a:solidFill>
              <a:schemeClr val="bg1"/>
            </a:solidFill>
            <a:latin typeface="Times New Roman" pitchFamily="18" charset="0"/>
            <a:cs typeface="Times New Roman" pitchFamily="18" charset="0"/>
          </a:endParaRPr>
        </a:p>
      </xdr:txBody>
    </xdr:sp>
    <xdr:clientData/>
  </xdr:twoCellAnchor>
  <xdr:twoCellAnchor>
    <xdr:from>
      <xdr:col>10</xdr:col>
      <xdr:colOff>1050728</xdr:colOff>
      <xdr:row>4</xdr:row>
      <xdr:rowOff>18247</xdr:rowOff>
    </xdr:from>
    <xdr:to>
      <xdr:col>12</xdr:col>
      <xdr:colOff>265659</xdr:colOff>
      <xdr:row>5</xdr:row>
      <xdr:rowOff>326932</xdr:rowOff>
    </xdr:to>
    <xdr:sp macro="" textlink="">
      <xdr:nvSpPr>
        <xdr:cNvPr id="40" name="Rounded Rectangle 39">
          <a:hlinkClick xmlns:r="http://schemas.openxmlformats.org/officeDocument/2006/relationships" r:id="rId10"/>
        </xdr:cNvPr>
        <xdr:cNvSpPr/>
      </xdr:nvSpPr>
      <xdr:spPr>
        <a:xfrm>
          <a:off x="10814787" y="795188"/>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Materials</a:t>
          </a:r>
          <a:r>
            <a:rPr lang="en-US" sz="1200" b="1" baseline="0">
              <a:solidFill>
                <a:schemeClr val="bg1"/>
              </a:solidFill>
              <a:latin typeface="Times New Roman" pitchFamily="18" charset="0"/>
              <a:cs typeface="Times New Roman" pitchFamily="18" charset="0"/>
            </a:rPr>
            <a:t> Distribution</a:t>
          </a:r>
          <a:endParaRPr lang="en-US" sz="1200" b="1">
            <a:solidFill>
              <a:schemeClr val="bg1"/>
            </a:solidFill>
            <a:latin typeface="Times New Roman" pitchFamily="18" charset="0"/>
            <a:cs typeface="Times New Roman" pitchFamily="18" charset="0"/>
          </a:endParaRPr>
        </a:p>
      </xdr:txBody>
    </xdr:sp>
    <xdr:clientData/>
  </xdr:twoCellAnchor>
  <xdr:twoCellAnchor>
    <xdr:from>
      <xdr:col>12</xdr:col>
      <xdr:colOff>384201</xdr:colOff>
      <xdr:row>0</xdr:row>
      <xdr:rowOff>145253</xdr:rowOff>
    </xdr:from>
    <xdr:to>
      <xdr:col>14</xdr:col>
      <xdr:colOff>137014</xdr:colOff>
      <xdr:row>3</xdr:row>
      <xdr:rowOff>65467</xdr:rowOff>
    </xdr:to>
    <xdr:sp macro="" textlink="">
      <xdr:nvSpPr>
        <xdr:cNvPr id="41" name="Rounded Rectangle 40">
          <a:hlinkClick xmlns:r="http://schemas.openxmlformats.org/officeDocument/2006/relationships" r:id="rId11"/>
        </xdr:cNvPr>
        <xdr:cNvSpPr/>
      </xdr:nvSpPr>
      <xdr:spPr>
        <a:xfrm>
          <a:off x="12195201" y="145253"/>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a:t>
          </a:r>
          <a:r>
            <a:rPr lang="en-US" sz="1200" b="1" baseline="0">
              <a:solidFill>
                <a:schemeClr val="bg1"/>
              </a:solidFill>
              <a:latin typeface="Times New Roman" pitchFamily="18" charset="0"/>
              <a:cs typeface="Times New Roman" pitchFamily="18" charset="0"/>
            </a:rPr>
            <a:t> for ASSET</a:t>
          </a:r>
          <a:endParaRPr lang="en-US" sz="1200" b="1">
            <a:solidFill>
              <a:schemeClr val="bg1"/>
            </a:solidFill>
            <a:latin typeface="Times New Roman" pitchFamily="18" charset="0"/>
            <a:cs typeface="Times New Roman" pitchFamily="18" charset="0"/>
          </a:endParaRPr>
        </a:p>
      </xdr:txBody>
    </xdr:sp>
    <xdr:clientData/>
  </xdr:twoCellAnchor>
  <xdr:twoCellAnchor>
    <xdr:from>
      <xdr:col>14</xdr:col>
      <xdr:colOff>257499</xdr:colOff>
      <xdr:row>0</xdr:row>
      <xdr:rowOff>145253</xdr:rowOff>
    </xdr:from>
    <xdr:to>
      <xdr:col>16</xdr:col>
      <xdr:colOff>294195</xdr:colOff>
      <xdr:row>3</xdr:row>
      <xdr:rowOff>65467</xdr:rowOff>
    </xdr:to>
    <xdr:sp macro="" textlink="">
      <xdr:nvSpPr>
        <xdr:cNvPr id="42" name="Rounded Rectangle 41">
          <a:hlinkClick xmlns:r="http://schemas.openxmlformats.org/officeDocument/2006/relationships" r:id="rId12"/>
        </xdr:cNvPr>
        <xdr:cNvSpPr/>
      </xdr:nvSpPr>
      <xdr:spPr>
        <a:xfrm>
          <a:off x="13577558" y="145253"/>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Bangla</a:t>
          </a:r>
        </a:p>
      </xdr:txBody>
    </xdr:sp>
    <xdr:clientData/>
  </xdr:twoCellAnchor>
  <xdr:twoCellAnchor>
    <xdr:from>
      <xdr:col>12</xdr:col>
      <xdr:colOff>385658</xdr:colOff>
      <xdr:row>4</xdr:row>
      <xdr:rowOff>18247</xdr:rowOff>
    </xdr:from>
    <xdr:to>
      <xdr:col>14</xdr:col>
      <xdr:colOff>138471</xdr:colOff>
      <xdr:row>5</xdr:row>
      <xdr:rowOff>326932</xdr:rowOff>
    </xdr:to>
    <xdr:sp macro="" textlink="">
      <xdr:nvSpPr>
        <xdr:cNvPr id="43" name="Rounded Rectangle 42">
          <a:hlinkClick xmlns:r="http://schemas.openxmlformats.org/officeDocument/2006/relationships" r:id="rId13"/>
        </xdr:cNvPr>
        <xdr:cNvSpPr/>
      </xdr:nvSpPr>
      <xdr:spPr>
        <a:xfrm>
          <a:off x="12196658" y="795188"/>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English</a:t>
          </a:r>
        </a:p>
      </xdr:txBody>
    </xdr:sp>
    <xdr:clientData/>
  </xdr:twoCellAnchor>
  <xdr:twoCellAnchor>
    <xdr:from>
      <xdr:col>14</xdr:col>
      <xdr:colOff>258469</xdr:colOff>
      <xdr:row>4</xdr:row>
      <xdr:rowOff>18247</xdr:rowOff>
    </xdr:from>
    <xdr:to>
      <xdr:col>16</xdr:col>
      <xdr:colOff>295165</xdr:colOff>
      <xdr:row>5</xdr:row>
      <xdr:rowOff>326932</xdr:rowOff>
    </xdr:to>
    <xdr:sp macro="" textlink="">
      <xdr:nvSpPr>
        <xdr:cNvPr id="44" name="Rounded Rectangle 43">
          <a:hlinkClick xmlns:r="http://schemas.openxmlformats.org/officeDocument/2006/relationships" r:id="rId14"/>
        </xdr:cNvPr>
        <xdr:cNvSpPr/>
      </xdr:nvSpPr>
      <xdr:spPr>
        <a:xfrm>
          <a:off x="13578528" y="795188"/>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Contact</a:t>
          </a:r>
          <a:r>
            <a:rPr lang="en-US" sz="1200" b="1" baseline="0">
              <a:solidFill>
                <a:schemeClr val="bg1"/>
              </a:solidFill>
              <a:latin typeface="Times New Roman" pitchFamily="18" charset="0"/>
              <a:cs typeface="Times New Roman" pitchFamily="18" charset="0"/>
            </a:rPr>
            <a:t> No</a:t>
          </a:r>
          <a:endParaRPr lang="en-US" sz="1200" b="1">
            <a:solidFill>
              <a:schemeClr val="bg1"/>
            </a:solidFill>
            <a:latin typeface="Times New Roman" pitchFamily="18" charset="0"/>
            <a:cs typeface="Times New Roman" pitchFamily="18" charset="0"/>
          </a:endParaRPr>
        </a:p>
      </xdr:txBody>
    </xdr:sp>
    <xdr:clientData/>
  </xdr:twoCellAnchor>
  <xdr:twoCellAnchor>
    <xdr:from>
      <xdr:col>16</xdr:col>
      <xdr:colOff>414680</xdr:colOff>
      <xdr:row>0</xdr:row>
      <xdr:rowOff>145253</xdr:rowOff>
    </xdr:from>
    <xdr:to>
      <xdr:col>18</xdr:col>
      <xdr:colOff>451375</xdr:colOff>
      <xdr:row>3</xdr:row>
      <xdr:rowOff>65467</xdr:rowOff>
    </xdr:to>
    <xdr:sp macro="" textlink="">
      <xdr:nvSpPr>
        <xdr:cNvPr id="45" name="Rounded Rectangle 44">
          <a:hlinkClick xmlns:r="http://schemas.openxmlformats.org/officeDocument/2006/relationships" r:id="rId15"/>
        </xdr:cNvPr>
        <xdr:cNvSpPr/>
      </xdr:nvSpPr>
      <xdr:spPr>
        <a:xfrm>
          <a:off x="14959915" y="145253"/>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Training Plan</a:t>
          </a:r>
        </a:p>
      </xdr:txBody>
    </xdr:sp>
    <xdr:clientData/>
  </xdr:twoCellAnchor>
  <xdr:twoCellAnchor>
    <xdr:from>
      <xdr:col>18</xdr:col>
      <xdr:colOff>571857</xdr:colOff>
      <xdr:row>0</xdr:row>
      <xdr:rowOff>145253</xdr:rowOff>
    </xdr:from>
    <xdr:to>
      <xdr:col>20</xdr:col>
      <xdr:colOff>608553</xdr:colOff>
      <xdr:row>3</xdr:row>
      <xdr:rowOff>65467</xdr:rowOff>
    </xdr:to>
    <xdr:sp macro="" textlink="">
      <xdr:nvSpPr>
        <xdr:cNvPr id="46" name="Rounded Rectangle 45">
          <a:hlinkClick xmlns:r="http://schemas.openxmlformats.org/officeDocument/2006/relationships" r:id="rId16"/>
        </xdr:cNvPr>
        <xdr:cNvSpPr/>
      </xdr:nvSpPr>
      <xdr:spPr>
        <a:xfrm>
          <a:off x="16342269" y="145253"/>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Class Routine</a:t>
          </a:r>
        </a:p>
      </xdr:txBody>
    </xdr:sp>
    <xdr:clientData/>
  </xdr:twoCellAnchor>
  <xdr:twoCellAnchor>
    <xdr:from>
      <xdr:col>16</xdr:col>
      <xdr:colOff>415164</xdr:colOff>
      <xdr:row>4</xdr:row>
      <xdr:rowOff>18247</xdr:rowOff>
    </xdr:from>
    <xdr:to>
      <xdr:col>18</xdr:col>
      <xdr:colOff>451859</xdr:colOff>
      <xdr:row>5</xdr:row>
      <xdr:rowOff>326932</xdr:rowOff>
    </xdr:to>
    <xdr:sp macro="" textlink="">
      <xdr:nvSpPr>
        <xdr:cNvPr id="47" name="Rounded Rectangle 46">
          <a:hlinkClick xmlns:r="http://schemas.openxmlformats.org/officeDocument/2006/relationships" r:id="rId17"/>
        </xdr:cNvPr>
        <xdr:cNvSpPr/>
      </xdr:nvSpPr>
      <xdr:spPr>
        <a:xfrm>
          <a:off x="14960399" y="795188"/>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Lesson Plan</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1149350</xdr:colOff>
      <xdr:row>3</xdr:row>
      <xdr:rowOff>45720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543050" cy="617220"/>
        </a:xfrm>
        <a:prstGeom prst="rect">
          <a:avLst/>
        </a:prstGeom>
      </xdr:spPr>
    </xdr:pic>
    <xdr:clientData/>
  </xdr:twoCellAnchor>
  <xdr:twoCellAnchor editAs="oneCell">
    <xdr:from>
      <xdr:col>5</xdr:col>
      <xdr:colOff>25399</xdr:colOff>
      <xdr:row>0</xdr:row>
      <xdr:rowOff>97423</xdr:rowOff>
    </xdr:from>
    <xdr:to>
      <xdr:col>5</xdr:col>
      <xdr:colOff>1549400</xdr:colOff>
      <xdr:row>1</xdr:row>
      <xdr:rowOff>177794</xdr:rowOff>
    </xdr:to>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346699" y="97423"/>
          <a:ext cx="1524001" cy="270871"/>
        </a:xfrm>
        <a:prstGeom prst="rect">
          <a:avLst/>
        </a:prstGeom>
      </xdr:spPr>
    </xdr:pic>
    <xdr:clientData/>
  </xdr:twoCellAnchor>
  <xdr:twoCellAnchor>
    <xdr:from>
      <xdr:col>6</xdr:col>
      <xdr:colOff>44450</xdr:colOff>
      <xdr:row>0</xdr:row>
      <xdr:rowOff>76200</xdr:rowOff>
    </xdr:from>
    <xdr:to>
      <xdr:col>7</xdr:col>
      <xdr:colOff>448089</xdr:colOff>
      <xdr:row>5</xdr:row>
      <xdr:rowOff>349250</xdr:rowOff>
    </xdr:to>
    <xdr:grpSp>
      <xdr:nvGrpSpPr>
        <xdr:cNvPr id="26" name="Group 25">
          <a:hlinkClick xmlns:r="http://schemas.openxmlformats.org/officeDocument/2006/relationships" r:id="rId3"/>
        </xdr:cNvPr>
        <xdr:cNvGrpSpPr/>
      </xdr:nvGrpSpPr>
      <xdr:grpSpPr>
        <a:xfrm>
          <a:off x="7016750" y="76200"/>
          <a:ext cx="822739" cy="1225550"/>
          <a:chOff x="4443148" y="929029"/>
          <a:chExt cx="1509346" cy="1641257"/>
        </a:xfrm>
        <a:solidFill>
          <a:srgbClr val="FFFFC5"/>
        </a:solidFill>
        <a:effectLst>
          <a:glow rad="63500">
            <a:schemeClr val="accent6">
              <a:satMod val="175000"/>
              <a:alpha val="40000"/>
            </a:schemeClr>
          </a:glow>
        </a:effectLst>
      </xdr:grpSpPr>
      <xdr:sp macro="" textlink="">
        <xdr:nvSpPr>
          <xdr:cNvPr id="27" name="Isosceles Triangle 26"/>
          <xdr:cNvSpPr/>
        </xdr:nvSpPr>
        <xdr:spPr>
          <a:xfrm>
            <a:off x="4443148" y="929029"/>
            <a:ext cx="1509346" cy="820616"/>
          </a:xfrm>
          <a:prstGeom prst="triangle">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600">
              <a:solidFill>
                <a:srgbClr val="FF0000"/>
              </a:solidFill>
            </a:endParaRPr>
          </a:p>
        </xdr:txBody>
      </xdr:sp>
      <xdr:sp macro="" textlink="">
        <xdr:nvSpPr>
          <xdr:cNvPr id="28" name="Rectangle 27"/>
          <xdr:cNvSpPr/>
        </xdr:nvSpPr>
        <xdr:spPr>
          <a:xfrm>
            <a:off x="4708771" y="1730942"/>
            <a:ext cx="991578" cy="839344"/>
          </a:xfrm>
          <a:prstGeom prst="rect">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800" b="1">
                <a:solidFill>
                  <a:srgbClr val="FF0000"/>
                </a:solidFill>
                <a:latin typeface="Times New Roman" pitchFamily="18" charset="0"/>
                <a:cs typeface="Times New Roman" pitchFamily="18" charset="0"/>
              </a:rPr>
              <a:t>HOME</a:t>
            </a:r>
          </a:p>
        </xdr:txBody>
      </xdr:sp>
    </xdr:grpSp>
    <xdr:clientData/>
  </xdr:twoCellAnchor>
  <xdr:twoCellAnchor>
    <xdr:from>
      <xdr:col>8</xdr:col>
      <xdr:colOff>147910</xdr:colOff>
      <xdr:row>1</xdr:row>
      <xdr:rowOff>1071</xdr:rowOff>
    </xdr:from>
    <xdr:to>
      <xdr:col>9</xdr:col>
      <xdr:colOff>752816</xdr:colOff>
      <xdr:row>3</xdr:row>
      <xdr:rowOff>122991</xdr:rowOff>
    </xdr:to>
    <xdr:sp macro="" textlink="">
      <xdr:nvSpPr>
        <xdr:cNvPr id="29" name="Rounded Rectangle 28">
          <a:hlinkClick xmlns:r="http://schemas.openxmlformats.org/officeDocument/2006/relationships" r:id="rId4"/>
        </xdr:cNvPr>
        <xdr:cNvSpPr/>
      </xdr:nvSpPr>
      <xdr:spPr>
        <a:xfrm>
          <a:off x="8015560" y="191571"/>
          <a:ext cx="1258956" cy="502920"/>
        </a:xfrm>
        <a:prstGeom prst="roundRect">
          <a:avLst/>
        </a:prstGeom>
        <a:solidFill>
          <a:srgbClr val="66FF99"/>
        </a:solidFill>
        <a:effectLst>
          <a:glow rad="139700">
            <a:schemeClr val="accent3">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ADD</a:t>
          </a:r>
          <a:r>
            <a:rPr lang="en-US" sz="1200" b="1" baseline="0">
              <a:ln w="3175">
                <a:solidFill>
                  <a:schemeClr val="tx1"/>
                </a:solidFill>
              </a:ln>
              <a:solidFill>
                <a:schemeClr val="tx1"/>
              </a:solidFill>
              <a:latin typeface="Times New Roman" pitchFamily="18" charset="0"/>
              <a:cs typeface="Times New Roman" pitchFamily="18" charset="0"/>
            </a:rPr>
            <a:t> TRAINEE</a:t>
          </a:r>
          <a:endParaRPr lang="en-US" sz="1200" b="1">
            <a:ln w="3175">
              <a:solidFill>
                <a:schemeClr val="tx1"/>
              </a:solidFill>
            </a:ln>
            <a:solidFill>
              <a:schemeClr val="tx1"/>
            </a:solidFill>
            <a:latin typeface="Times New Roman" pitchFamily="18" charset="0"/>
            <a:cs typeface="Times New Roman" pitchFamily="18" charset="0"/>
          </a:endParaRPr>
        </a:p>
      </xdr:txBody>
    </xdr:sp>
    <xdr:clientData/>
  </xdr:twoCellAnchor>
  <xdr:twoCellAnchor>
    <xdr:from>
      <xdr:col>8</xdr:col>
      <xdr:colOff>147910</xdr:colOff>
      <xdr:row>4</xdr:row>
      <xdr:rowOff>79506</xdr:rowOff>
    </xdr:from>
    <xdr:to>
      <xdr:col>9</xdr:col>
      <xdr:colOff>755732</xdr:colOff>
      <xdr:row>5</xdr:row>
      <xdr:rowOff>391926</xdr:rowOff>
    </xdr:to>
    <xdr:sp macro="" textlink="">
      <xdr:nvSpPr>
        <xdr:cNvPr id="30" name="Rounded Rectangle 29">
          <a:hlinkClick xmlns:r="http://schemas.openxmlformats.org/officeDocument/2006/relationships" r:id="rId5"/>
        </xdr:cNvPr>
        <xdr:cNvSpPr/>
      </xdr:nvSpPr>
      <xdr:spPr>
        <a:xfrm>
          <a:off x="8015560" y="841506"/>
          <a:ext cx="1261872" cy="502920"/>
        </a:xfrm>
        <a:prstGeom prst="roundRect">
          <a:avLst/>
        </a:prstGeom>
        <a:solidFill>
          <a:srgbClr val="FF7C80"/>
        </a:solidFill>
        <a:effectLst>
          <a:glow rad="139700">
            <a:schemeClr val="accent2">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RESULT</a:t>
          </a:r>
        </a:p>
      </xdr:txBody>
    </xdr:sp>
    <xdr:clientData/>
  </xdr:twoCellAnchor>
  <xdr:twoCellAnchor>
    <xdr:from>
      <xdr:col>18</xdr:col>
      <xdr:colOff>533383</xdr:colOff>
      <xdr:row>4</xdr:row>
      <xdr:rowOff>79506</xdr:rowOff>
    </xdr:from>
    <xdr:to>
      <xdr:col>20</xdr:col>
      <xdr:colOff>576055</xdr:colOff>
      <xdr:row>5</xdr:row>
      <xdr:rowOff>391926</xdr:rowOff>
    </xdr:to>
    <xdr:sp macro="" textlink="">
      <xdr:nvSpPr>
        <xdr:cNvPr id="31" name="Rounded Rectangle 30">
          <a:hlinkClick xmlns:r="http://schemas.openxmlformats.org/officeDocument/2006/relationships" r:id="rId6"/>
        </xdr:cNvPr>
        <xdr:cNvSpPr/>
      </xdr:nvSpPr>
      <xdr:spPr>
        <a:xfrm>
          <a:off x="16306783" y="841506"/>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Signature</a:t>
          </a:r>
        </a:p>
      </xdr:txBody>
    </xdr:sp>
    <xdr:clientData/>
  </xdr:twoCellAnchor>
  <xdr:twoCellAnchor>
    <xdr:from>
      <xdr:col>9</xdr:col>
      <xdr:colOff>873301</xdr:colOff>
      <xdr:row>1</xdr:row>
      <xdr:rowOff>1071</xdr:rowOff>
    </xdr:from>
    <xdr:to>
      <xdr:col>10</xdr:col>
      <xdr:colOff>871523</xdr:colOff>
      <xdr:row>3</xdr:row>
      <xdr:rowOff>122991</xdr:rowOff>
    </xdr:to>
    <xdr:sp macro="" textlink="">
      <xdr:nvSpPr>
        <xdr:cNvPr id="32" name="Rounded Rectangle 31">
          <a:hlinkClick xmlns:r="http://schemas.openxmlformats.org/officeDocument/2006/relationships" r:id="rId7"/>
        </xdr:cNvPr>
        <xdr:cNvSpPr/>
      </xdr:nvSpPr>
      <xdr:spPr>
        <a:xfrm>
          <a:off x="9395001" y="191571"/>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Pre Enrollment</a:t>
          </a:r>
        </a:p>
      </xdr:txBody>
    </xdr:sp>
    <xdr:clientData/>
  </xdr:twoCellAnchor>
  <xdr:twoCellAnchor>
    <xdr:from>
      <xdr:col>9</xdr:col>
      <xdr:colOff>875731</xdr:colOff>
      <xdr:row>4</xdr:row>
      <xdr:rowOff>79506</xdr:rowOff>
    </xdr:from>
    <xdr:to>
      <xdr:col>10</xdr:col>
      <xdr:colOff>873953</xdr:colOff>
      <xdr:row>5</xdr:row>
      <xdr:rowOff>391926</xdr:rowOff>
    </xdr:to>
    <xdr:sp macro="" textlink="">
      <xdr:nvSpPr>
        <xdr:cNvPr id="33" name="Rounded Rectangle 32">
          <a:hlinkClick xmlns:r="http://schemas.openxmlformats.org/officeDocument/2006/relationships" r:id="rId8"/>
        </xdr:cNvPr>
        <xdr:cNvSpPr/>
      </xdr:nvSpPr>
      <xdr:spPr>
        <a:xfrm>
          <a:off x="9397431" y="841506"/>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Enrolled</a:t>
          </a:r>
        </a:p>
      </xdr:txBody>
    </xdr:sp>
    <xdr:clientData/>
  </xdr:twoCellAnchor>
  <xdr:twoCellAnchor>
    <xdr:from>
      <xdr:col>10</xdr:col>
      <xdr:colOff>992008</xdr:colOff>
      <xdr:row>1</xdr:row>
      <xdr:rowOff>1071</xdr:rowOff>
    </xdr:from>
    <xdr:to>
      <xdr:col>12</xdr:col>
      <xdr:colOff>209180</xdr:colOff>
      <xdr:row>3</xdr:row>
      <xdr:rowOff>122991</xdr:rowOff>
    </xdr:to>
    <xdr:sp macro="" textlink="">
      <xdr:nvSpPr>
        <xdr:cNvPr id="34" name="Rounded Rectangle 33">
          <a:hlinkClick xmlns:r="http://schemas.openxmlformats.org/officeDocument/2006/relationships" r:id="rId9"/>
        </xdr:cNvPr>
        <xdr:cNvSpPr/>
      </xdr:nvSpPr>
      <xdr:spPr>
        <a:xfrm>
          <a:off x="10777358" y="191571"/>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Attendance</a:t>
          </a:r>
          <a:r>
            <a:rPr lang="en-US" sz="1200" b="1" baseline="0">
              <a:solidFill>
                <a:schemeClr val="bg1"/>
              </a:solidFill>
              <a:latin typeface="Times New Roman" pitchFamily="18" charset="0"/>
              <a:cs typeface="Times New Roman" pitchFamily="18" charset="0"/>
            </a:rPr>
            <a:t> Sheet</a:t>
          </a:r>
          <a:endParaRPr lang="en-US" sz="1200" b="1">
            <a:solidFill>
              <a:schemeClr val="bg1"/>
            </a:solidFill>
            <a:latin typeface="Times New Roman" pitchFamily="18" charset="0"/>
            <a:cs typeface="Times New Roman" pitchFamily="18" charset="0"/>
          </a:endParaRPr>
        </a:p>
      </xdr:txBody>
    </xdr:sp>
    <xdr:clientData/>
  </xdr:twoCellAnchor>
  <xdr:twoCellAnchor>
    <xdr:from>
      <xdr:col>10</xdr:col>
      <xdr:colOff>993951</xdr:colOff>
      <xdr:row>4</xdr:row>
      <xdr:rowOff>79506</xdr:rowOff>
    </xdr:from>
    <xdr:to>
      <xdr:col>12</xdr:col>
      <xdr:colOff>211123</xdr:colOff>
      <xdr:row>5</xdr:row>
      <xdr:rowOff>391926</xdr:rowOff>
    </xdr:to>
    <xdr:sp macro="" textlink="">
      <xdr:nvSpPr>
        <xdr:cNvPr id="35" name="Rounded Rectangle 34">
          <a:hlinkClick xmlns:r="http://schemas.openxmlformats.org/officeDocument/2006/relationships" r:id="rId10"/>
        </xdr:cNvPr>
        <xdr:cNvSpPr/>
      </xdr:nvSpPr>
      <xdr:spPr>
        <a:xfrm>
          <a:off x="10779301" y="841506"/>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Materials</a:t>
          </a:r>
          <a:r>
            <a:rPr lang="en-US" sz="1200" b="1" baseline="0">
              <a:solidFill>
                <a:schemeClr val="bg1"/>
              </a:solidFill>
              <a:latin typeface="Times New Roman" pitchFamily="18" charset="0"/>
              <a:cs typeface="Times New Roman" pitchFamily="18" charset="0"/>
            </a:rPr>
            <a:t> Distribution</a:t>
          </a:r>
          <a:endParaRPr lang="en-US" sz="1200" b="1">
            <a:solidFill>
              <a:schemeClr val="bg1"/>
            </a:solidFill>
            <a:latin typeface="Times New Roman" pitchFamily="18" charset="0"/>
            <a:cs typeface="Times New Roman" pitchFamily="18" charset="0"/>
          </a:endParaRPr>
        </a:p>
      </xdr:txBody>
    </xdr:sp>
    <xdr:clientData/>
  </xdr:twoCellAnchor>
  <xdr:twoCellAnchor>
    <xdr:from>
      <xdr:col>12</xdr:col>
      <xdr:colOff>329665</xdr:colOff>
      <xdr:row>1</xdr:row>
      <xdr:rowOff>1071</xdr:rowOff>
    </xdr:from>
    <xdr:to>
      <xdr:col>14</xdr:col>
      <xdr:colOff>86587</xdr:colOff>
      <xdr:row>3</xdr:row>
      <xdr:rowOff>122991</xdr:rowOff>
    </xdr:to>
    <xdr:sp macro="" textlink="">
      <xdr:nvSpPr>
        <xdr:cNvPr id="36" name="Rounded Rectangle 35">
          <a:hlinkClick xmlns:r="http://schemas.openxmlformats.org/officeDocument/2006/relationships" r:id="rId11"/>
        </xdr:cNvPr>
        <xdr:cNvSpPr/>
      </xdr:nvSpPr>
      <xdr:spPr>
        <a:xfrm>
          <a:off x="12159715" y="191571"/>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a:t>
          </a:r>
          <a:r>
            <a:rPr lang="en-US" sz="1200" b="1" baseline="0">
              <a:solidFill>
                <a:schemeClr val="bg1"/>
              </a:solidFill>
              <a:latin typeface="Times New Roman" pitchFamily="18" charset="0"/>
              <a:cs typeface="Times New Roman" pitchFamily="18" charset="0"/>
            </a:rPr>
            <a:t> for ASSET</a:t>
          </a:r>
          <a:endParaRPr lang="en-US" sz="1200" b="1">
            <a:solidFill>
              <a:schemeClr val="bg1"/>
            </a:solidFill>
            <a:latin typeface="Times New Roman" pitchFamily="18" charset="0"/>
            <a:cs typeface="Times New Roman" pitchFamily="18" charset="0"/>
          </a:endParaRPr>
        </a:p>
      </xdr:txBody>
    </xdr:sp>
    <xdr:clientData/>
  </xdr:twoCellAnchor>
  <xdr:twoCellAnchor>
    <xdr:from>
      <xdr:col>14</xdr:col>
      <xdr:colOff>207072</xdr:colOff>
      <xdr:row>1</xdr:row>
      <xdr:rowOff>1071</xdr:rowOff>
    </xdr:from>
    <xdr:to>
      <xdr:col>16</xdr:col>
      <xdr:colOff>249744</xdr:colOff>
      <xdr:row>3</xdr:row>
      <xdr:rowOff>122991</xdr:rowOff>
    </xdr:to>
    <xdr:sp macro="" textlink="">
      <xdr:nvSpPr>
        <xdr:cNvPr id="37" name="Rounded Rectangle 36">
          <a:hlinkClick xmlns:r="http://schemas.openxmlformats.org/officeDocument/2006/relationships" r:id="rId12"/>
        </xdr:cNvPr>
        <xdr:cNvSpPr/>
      </xdr:nvSpPr>
      <xdr:spPr>
        <a:xfrm>
          <a:off x="13542072" y="191571"/>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Bangla</a:t>
          </a:r>
        </a:p>
      </xdr:txBody>
    </xdr:sp>
    <xdr:clientData/>
  </xdr:twoCellAnchor>
  <xdr:twoCellAnchor>
    <xdr:from>
      <xdr:col>12</xdr:col>
      <xdr:colOff>331122</xdr:colOff>
      <xdr:row>4</xdr:row>
      <xdr:rowOff>79506</xdr:rowOff>
    </xdr:from>
    <xdr:to>
      <xdr:col>14</xdr:col>
      <xdr:colOff>88044</xdr:colOff>
      <xdr:row>5</xdr:row>
      <xdr:rowOff>391926</xdr:rowOff>
    </xdr:to>
    <xdr:sp macro="" textlink="">
      <xdr:nvSpPr>
        <xdr:cNvPr id="38" name="Rounded Rectangle 37">
          <a:hlinkClick xmlns:r="http://schemas.openxmlformats.org/officeDocument/2006/relationships" r:id="rId13"/>
        </xdr:cNvPr>
        <xdr:cNvSpPr/>
      </xdr:nvSpPr>
      <xdr:spPr>
        <a:xfrm>
          <a:off x="12161172" y="841506"/>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English</a:t>
          </a:r>
        </a:p>
      </xdr:txBody>
    </xdr:sp>
    <xdr:clientData/>
  </xdr:twoCellAnchor>
  <xdr:twoCellAnchor>
    <xdr:from>
      <xdr:col>14</xdr:col>
      <xdr:colOff>208042</xdr:colOff>
      <xdr:row>4</xdr:row>
      <xdr:rowOff>79506</xdr:rowOff>
    </xdr:from>
    <xdr:to>
      <xdr:col>16</xdr:col>
      <xdr:colOff>250714</xdr:colOff>
      <xdr:row>5</xdr:row>
      <xdr:rowOff>391926</xdr:rowOff>
    </xdr:to>
    <xdr:sp macro="" textlink="">
      <xdr:nvSpPr>
        <xdr:cNvPr id="39" name="Rounded Rectangle 38">
          <a:hlinkClick xmlns:r="http://schemas.openxmlformats.org/officeDocument/2006/relationships" r:id="rId14"/>
        </xdr:cNvPr>
        <xdr:cNvSpPr/>
      </xdr:nvSpPr>
      <xdr:spPr>
        <a:xfrm>
          <a:off x="13543042" y="841506"/>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Contact</a:t>
          </a:r>
          <a:r>
            <a:rPr lang="en-US" sz="1200" b="1" baseline="0">
              <a:solidFill>
                <a:schemeClr val="bg1"/>
              </a:solidFill>
              <a:latin typeface="Times New Roman" pitchFamily="18" charset="0"/>
              <a:cs typeface="Times New Roman" pitchFamily="18" charset="0"/>
            </a:rPr>
            <a:t> No</a:t>
          </a:r>
          <a:endParaRPr lang="en-US" sz="1200" b="1">
            <a:solidFill>
              <a:schemeClr val="bg1"/>
            </a:solidFill>
            <a:latin typeface="Times New Roman" pitchFamily="18" charset="0"/>
            <a:cs typeface="Times New Roman" pitchFamily="18" charset="0"/>
          </a:endParaRPr>
        </a:p>
      </xdr:txBody>
    </xdr:sp>
    <xdr:clientData/>
  </xdr:twoCellAnchor>
  <xdr:twoCellAnchor>
    <xdr:from>
      <xdr:col>16</xdr:col>
      <xdr:colOff>370229</xdr:colOff>
      <xdr:row>1</xdr:row>
      <xdr:rowOff>1071</xdr:rowOff>
    </xdr:from>
    <xdr:to>
      <xdr:col>18</xdr:col>
      <xdr:colOff>412901</xdr:colOff>
      <xdr:row>3</xdr:row>
      <xdr:rowOff>122991</xdr:rowOff>
    </xdr:to>
    <xdr:sp macro="" textlink="">
      <xdr:nvSpPr>
        <xdr:cNvPr id="40" name="Rounded Rectangle 39">
          <a:hlinkClick xmlns:r="http://schemas.openxmlformats.org/officeDocument/2006/relationships" r:id="rId15"/>
        </xdr:cNvPr>
        <xdr:cNvSpPr/>
      </xdr:nvSpPr>
      <xdr:spPr>
        <a:xfrm>
          <a:off x="14924429" y="191571"/>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Training Plan</a:t>
          </a:r>
        </a:p>
      </xdr:txBody>
    </xdr:sp>
    <xdr:clientData/>
  </xdr:twoCellAnchor>
  <xdr:twoCellAnchor>
    <xdr:from>
      <xdr:col>18</xdr:col>
      <xdr:colOff>533383</xdr:colOff>
      <xdr:row>1</xdr:row>
      <xdr:rowOff>1071</xdr:rowOff>
    </xdr:from>
    <xdr:to>
      <xdr:col>20</xdr:col>
      <xdr:colOff>576055</xdr:colOff>
      <xdr:row>3</xdr:row>
      <xdr:rowOff>122991</xdr:rowOff>
    </xdr:to>
    <xdr:sp macro="" textlink="">
      <xdr:nvSpPr>
        <xdr:cNvPr id="41" name="Rounded Rectangle 40">
          <a:hlinkClick xmlns:r="http://schemas.openxmlformats.org/officeDocument/2006/relationships" r:id="rId16"/>
        </xdr:cNvPr>
        <xdr:cNvSpPr/>
      </xdr:nvSpPr>
      <xdr:spPr>
        <a:xfrm>
          <a:off x="16306783" y="191571"/>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Class Routine</a:t>
          </a:r>
        </a:p>
      </xdr:txBody>
    </xdr:sp>
    <xdr:clientData/>
  </xdr:twoCellAnchor>
  <xdr:twoCellAnchor>
    <xdr:from>
      <xdr:col>16</xdr:col>
      <xdr:colOff>370713</xdr:colOff>
      <xdr:row>4</xdr:row>
      <xdr:rowOff>79506</xdr:rowOff>
    </xdr:from>
    <xdr:to>
      <xdr:col>18</xdr:col>
      <xdr:colOff>413385</xdr:colOff>
      <xdr:row>5</xdr:row>
      <xdr:rowOff>391926</xdr:rowOff>
    </xdr:to>
    <xdr:sp macro="" textlink="">
      <xdr:nvSpPr>
        <xdr:cNvPr id="42" name="Rounded Rectangle 41">
          <a:hlinkClick xmlns:r="http://schemas.openxmlformats.org/officeDocument/2006/relationships" r:id="rId17"/>
        </xdr:cNvPr>
        <xdr:cNvSpPr/>
      </xdr:nvSpPr>
      <xdr:spPr>
        <a:xfrm>
          <a:off x="14924913" y="841506"/>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Lesson Plan</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4825</xdr:rowOff>
    </xdr:from>
    <xdr:to>
      <xdr:col>1</xdr:col>
      <xdr:colOff>1181100</xdr:colOff>
      <xdr:row>2</xdr:row>
      <xdr:rowOff>164845</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4825"/>
          <a:ext cx="1542562" cy="617220"/>
        </a:xfrm>
        <a:prstGeom prst="rect">
          <a:avLst/>
        </a:prstGeom>
      </xdr:spPr>
    </xdr:pic>
    <xdr:clientData/>
  </xdr:twoCellAnchor>
  <xdr:twoCellAnchor editAs="oneCell">
    <xdr:from>
      <xdr:col>3</xdr:col>
      <xdr:colOff>1551928</xdr:colOff>
      <xdr:row>0</xdr:row>
      <xdr:rowOff>88899</xdr:rowOff>
    </xdr:from>
    <xdr:to>
      <xdr:col>6</xdr:col>
      <xdr:colOff>610575</xdr:colOff>
      <xdr:row>1</xdr:row>
      <xdr:rowOff>145566</xdr:rowOff>
    </xdr:to>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215878" y="88899"/>
          <a:ext cx="1604997" cy="285267"/>
        </a:xfrm>
        <a:prstGeom prst="rect">
          <a:avLst/>
        </a:prstGeom>
      </xdr:spPr>
    </xdr:pic>
    <xdr:clientData/>
  </xdr:twoCellAnchor>
  <xdr:twoCellAnchor>
    <xdr:from>
      <xdr:col>11</xdr:col>
      <xdr:colOff>332186</xdr:colOff>
      <xdr:row>4</xdr:row>
      <xdr:rowOff>801591</xdr:rowOff>
    </xdr:from>
    <xdr:to>
      <xdr:col>14</xdr:col>
      <xdr:colOff>292910</xdr:colOff>
      <xdr:row>4</xdr:row>
      <xdr:rowOff>1104822</xdr:rowOff>
    </xdr:to>
    <xdr:sp macro="" textlink="">
      <xdr:nvSpPr>
        <xdr:cNvPr id="8" name="Rounded Rectangle 7">
          <a:hlinkClick xmlns:r="http://schemas.openxmlformats.org/officeDocument/2006/relationships" r:id="rId3"/>
        </xdr:cNvPr>
        <xdr:cNvSpPr/>
      </xdr:nvSpPr>
      <xdr:spPr>
        <a:xfrm>
          <a:off x="11405609" y="801591"/>
          <a:ext cx="1792455" cy="303231"/>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Signature</a:t>
          </a:r>
        </a:p>
      </xdr:txBody>
    </xdr:sp>
    <xdr:clientData/>
  </xdr:twoCellAnchor>
  <xdr:twoCellAnchor>
    <xdr:from>
      <xdr:col>14</xdr:col>
      <xdr:colOff>325916</xdr:colOff>
      <xdr:row>4</xdr:row>
      <xdr:rowOff>406686</xdr:rowOff>
    </xdr:from>
    <xdr:to>
      <xdr:col>17</xdr:col>
      <xdr:colOff>291129</xdr:colOff>
      <xdr:row>4</xdr:row>
      <xdr:rowOff>705486</xdr:rowOff>
    </xdr:to>
    <xdr:sp macro="" textlink="">
      <xdr:nvSpPr>
        <xdr:cNvPr id="16" name="Rounded Rectangle 15">
          <a:hlinkClick xmlns:r="http://schemas.openxmlformats.org/officeDocument/2006/relationships" r:id="rId4"/>
        </xdr:cNvPr>
        <xdr:cNvSpPr/>
      </xdr:nvSpPr>
      <xdr:spPr>
        <a:xfrm>
          <a:off x="13231070" y="406686"/>
          <a:ext cx="1796944" cy="29880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Contact</a:t>
          </a:r>
          <a:r>
            <a:rPr lang="en-US" sz="1200" b="1" baseline="0">
              <a:solidFill>
                <a:schemeClr val="bg1"/>
              </a:solidFill>
              <a:latin typeface="Times New Roman" pitchFamily="18" charset="0"/>
              <a:cs typeface="Times New Roman" pitchFamily="18" charset="0"/>
            </a:rPr>
            <a:t> No</a:t>
          </a:r>
          <a:endParaRPr lang="en-US" sz="1200" b="1">
            <a:solidFill>
              <a:schemeClr val="bg1"/>
            </a:solidFill>
            <a:latin typeface="Times New Roman" pitchFamily="18" charset="0"/>
            <a:cs typeface="Times New Roman" pitchFamily="18" charset="0"/>
          </a:endParaRPr>
        </a:p>
      </xdr:txBody>
    </xdr:sp>
    <xdr:clientData/>
  </xdr:twoCellAnchor>
  <xdr:twoCellAnchor>
    <xdr:from>
      <xdr:col>7</xdr:col>
      <xdr:colOff>918308</xdr:colOff>
      <xdr:row>4</xdr:row>
      <xdr:rowOff>411390</xdr:rowOff>
    </xdr:from>
    <xdr:to>
      <xdr:col>9</xdr:col>
      <xdr:colOff>386128</xdr:colOff>
      <xdr:row>4</xdr:row>
      <xdr:rowOff>714621</xdr:rowOff>
    </xdr:to>
    <xdr:sp macro="" textlink="">
      <xdr:nvSpPr>
        <xdr:cNvPr id="17" name="Rounded Rectangle 16">
          <a:hlinkClick xmlns:r="http://schemas.openxmlformats.org/officeDocument/2006/relationships" r:id="rId5"/>
        </xdr:cNvPr>
        <xdr:cNvSpPr/>
      </xdr:nvSpPr>
      <xdr:spPr>
        <a:xfrm>
          <a:off x="7786077" y="411390"/>
          <a:ext cx="1788013" cy="303231"/>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Training Plan</a:t>
          </a:r>
        </a:p>
      </xdr:txBody>
    </xdr:sp>
    <xdr:clientData/>
  </xdr:twoCellAnchor>
  <xdr:twoCellAnchor>
    <xdr:from>
      <xdr:col>7</xdr:col>
      <xdr:colOff>57150</xdr:colOff>
      <xdr:row>0</xdr:row>
      <xdr:rowOff>25400</xdr:rowOff>
    </xdr:from>
    <xdr:to>
      <xdr:col>7</xdr:col>
      <xdr:colOff>879889</xdr:colOff>
      <xdr:row>5</xdr:row>
      <xdr:rowOff>95250</xdr:rowOff>
    </xdr:to>
    <xdr:grpSp>
      <xdr:nvGrpSpPr>
        <xdr:cNvPr id="37" name="Group 36">
          <a:hlinkClick xmlns:r="http://schemas.openxmlformats.org/officeDocument/2006/relationships" r:id="rId6"/>
        </xdr:cNvPr>
        <xdr:cNvGrpSpPr/>
      </xdr:nvGrpSpPr>
      <xdr:grpSpPr>
        <a:xfrm>
          <a:off x="6921500" y="25400"/>
          <a:ext cx="822739" cy="1212850"/>
          <a:chOff x="4443148" y="929029"/>
          <a:chExt cx="1509346" cy="1641257"/>
        </a:xfrm>
        <a:solidFill>
          <a:srgbClr val="FFFFC5"/>
        </a:solidFill>
        <a:effectLst>
          <a:glow rad="63500">
            <a:schemeClr val="accent6">
              <a:satMod val="175000"/>
              <a:alpha val="40000"/>
            </a:schemeClr>
          </a:glow>
        </a:effectLst>
      </xdr:grpSpPr>
      <xdr:sp macro="" textlink="">
        <xdr:nvSpPr>
          <xdr:cNvPr id="38" name="Isosceles Triangle 37"/>
          <xdr:cNvSpPr/>
        </xdr:nvSpPr>
        <xdr:spPr>
          <a:xfrm>
            <a:off x="4443148" y="929029"/>
            <a:ext cx="1509346" cy="820616"/>
          </a:xfrm>
          <a:prstGeom prst="triangle">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600">
              <a:solidFill>
                <a:srgbClr val="FF0000"/>
              </a:solidFill>
            </a:endParaRPr>
          </a:p>
        </xdr:txBody>
      </xdr:sp>
      <xdr:sp macro="" textlink="">
        <xdr:nvSpPr>
          <xdr:cNvPr id="39" name="Rectangle 38"/>
          <xdr:cNvSpPr/>
        </xdr:nvSpPr>
        <xdr:spPr>
          <a:xfrm>
            <a:off x="4708771" y="1730942"/>
            <a:ext cx="991578" cy="839344"/>
          </a:xfrm>
          <a:prstGeom prst="rect">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800" b="1">
                <a:solidFill>
                  <a:srgbClr val="FF0000"/>
                </a:solidFill>
                <a:latin typeface="Times New Roman" pitchFamily="18" charset="0"/>
                <a:cs typeface="Times New Roman" pitchFamily="18" charset="0"/>
              </a:rPr>
              <a:t>HOME</a:t>
            </a:r>
          </a:p>
        </xdr:txBody>
      </xdr:sp>
    </xdr:grpSp>
    <xdr:clientData/>
  </xdr:twoCellAnchor>
  <xdr:twoCellAnchor>
    <xdr:from>
      <xdr:col>7</xdr:col>
      <xdr:colOff>1055960</xdr:colOff>
      <xdr:row>0</xdr:row>
      <xdr:rowOff>140771</xdr:rowOff>
    </xdr:from>
    <xdr:to>
      <xdr:col>8</xdr:col>
      <xdr:colOff>1051266</xdr:colOff>
      <xdr:row>2</xdr:row>
      <xdr:rowOff>186491</xdr:rowOff>
    </xdr:to>
    <xdr:sp macro="" textlink="">
      <xdr:nvSpPr>
        <xdr:cNvPr id="40" name="Rounded Rectangle 39">
          <a:hlinkClick xmlns:r="http://schemas.openxmlformats.org/officeDocument/2006/relationships" r:id="rId7"/>
        </xdr:cNvPr>
        <xdr:cNvSpPr/>
      </xdr:nvSpPr>
      <xdr:spPr>
        <a:xfrm>
          <a:off x="7920310" y="140771"/>
          <a:ext cx="1258956" cy="502920"/>
        </a:xfrm>
        <a:prstGeom prst="roundRect">
          <a:avLst/>
        </a:prstGeom>
        <a:solidFill>
          <a:srgbClr val="66FF99"/>
        </a:solidFill>
        <a:effectLst>
          <a:glow rad="139700">
            <a:schemeClr val="accent3">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ADD</a:t>
          </a:r>
          <a:r>
            <a:rPr lang="en-US" sz="1200" b="1" baseline="0">
              <a:ln w="3175">
                <a:solidFill>
                  <a:schemeClr val="tx1"/>
                </a:solidFill>
              </a:ln>
              <a:solidFill>
                <a:schemeClr val="tx1"/>
              </a:solidFill>
              <a:latin typeface="Times New Roman" pitchFamily="18" charset="0"/>
              <a:cs typeface="Times New Roman" pitchFamily="18" charset="0"/>
            </a:rPr>
            <a:t> TRAINEE</a:t>
          </a:r>
          <a:endParaRPr lang="en-US" sz="1200" b="1">
            <a:ln w="3175">
              <a:solidFill>
                <a:schemeClr val="tx1"/>
              </a:solidFill>
            </a:ln>
            <a:solidFill>
              <a:schemeClr val="tx1"/>
            </a:solidFill>
            <a:latin typeface="Times New Roman" pitchFamily="18" charset="0"/>
            <a:cs typeface="Times New Roman" pitchFamily="18" charset="0"/>
          </a:endParaRPr>
        </a:p>
      </xdr:txBody>
    </xdr:sp>
    <xdr:clientData/>
  </xdr:twoCellAnchor>
  <xdr:twoCellAnchor>
    <xdr:from>
      <xdr:col>7</xdr:col>
      <xdr:colOff>1055960</xdr:colOff>
      <xdr:row>3</xdr:row>
      <xdr:rowOff>104906</xdr:rowOff>
    </xdr:from>
    <xdr:to>
      <xdr:col>9</xdr:col>
      <xdr:colOff>82</xdr:colOff>
      <xdr:row>5</xdr:row>
      <xdr:rowOff>150626</xdr:rowOff>
    </xdr:to>
    <xdr:sp macro="" textlink="">
      <xdr:nvSpPr>
        <xdr:cNvPr id="41" name="Rounded Rectangle 40">
          <a:hlinkClick xmlns:r="http://schemas.openxmlformats.org/officeDocument/2006/relationships" r:id="rId8"/>
        </xdr:cNvPr>
        <xdr:cNvSpPr/>
      </xdr:nvSpPr>
      <xdr:spPr>
        <a:xfrm>
          <a:off x="7920310" y="790706"/>
          <a:ext cx="1261872" cy="502920"/>
        </a:xfrm>
        <a:prstGeom prst="roundRect">
          <a:avLst/>
        </a:prstGeom>
        <a:solidFill>
          <a:srgbClr val="FF7C80"/>
        </a:solidFill>
        <a:effectLst>
          <a:glow rad="139700">
            <a:schemeClr val="accent2">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RESULT</a:t>
          </a:r>
        </a:p>
      </xdr:txBody>
    </xdr:sp>
    <xdr:clientData/>
  </xdr:twoCellAnchor>
  <xdr:twoCellAnchor>
    <xdr:from>
      <xdr:col>19</xdr:col>
      <xdr:colOff>266683</xdr:colOff>
      <xdr:row>3</xdr:row>
      <xdr:rowOff>104906</xdr:rowOff>
    </xdr:from>
    <xdr:to>
      <xdr:col>21</xdr:col>
      <xdr:colOff>309355</xdr:colOff>
      <xdr:row>5</xdr:row>
      <xdr:rowOff>150626</xdr:rowOff>
    </xdr:to>
    <xdr:sp macro="" textlink="">
      <xdr:nvSpPr>
        <xdr:cNvPr id="42" name="Rounded Rectangle 41">
          <a:hlinkClick xmlns:r="http://schemas.openxmlformats.org/officeDocument/2006/relationships" r:id="rId3"/>
        </xdr:cNvPr>
        <xdr:cNvSpPr/>
      </xdr:nvSpPr>
      <xdr:spPr>
        <a:xfrm>
          <a:off x="16211533" y="790706"/>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Signature</a:t>
          </a:r>
        </a:p>
      </xdr:txBody>
    </xdr:sp>
    <xdr:clientData/>
  </xdr:twoCellAnchor>
  <xdr:twoCellAnchor>
    <xdr:from>
      <xdr:col>9</xdr:col>
      <xdr:colOff>117651</xdr:colOff>
      <xdr:row>0</xdr:row>
      <xdr:rowOff>140771</xdr:rowOff>
    </xdr:from>
    <xdr:to>
      <xdr:col>10</xdr:col>
      <xdr:colOff>388923</xdr:colOff>
      <xdr:row>2</xdr:row>
      <xdr:rowOff>186491</xdr:rowOff>
    </xdr:to>
    <xdr:sp macro="" textlink="">
      <xdr:nvSpPr>
        <xdr:cNvPr id="43" name="Rounded Rectangle 42">
          <a:hlinkClick xmlns:r="http://schemas.openxmlformats.org/officeDocument/2006/relationships" r:id="rId9"/>
        </xdr:cNvPr>
        <xdr:cNvSpPr/>
      </xdr:nvSpPr>
      <xdr:spPr>
        <a:xfrm>
          <a:off x="9299751" y="140771"/>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Pre Enrollment</a:t>
          </a:r>
        </a:p>
      </xdr:txBody>
    </xdr:sp>
    <xdr:clientData/>
  </xdr:twoCellAnchor>
  <xdr:twoCellAnchor>
    <xdr:from>
      <xdr:col>9</xdr:col>
      <xdr:colOff>120081</xdr:colOff>
      <xdr:row>3</xdr:row>
      <xdr:rowOff>104906</xdr:rowOff>
    </xdr:from>
    <xdr:to>
      <xdr:col>10</xdr:col>
      <xdr:colOff>391353</xdr:colOff>
      <xdr:row>5</xdr:row>
      <xdr:rowOff>150626</xdr:rowOff>
    </xdr:to>
    <xdr:sp macro="" textlink="">
      <xdr:nvSpPr>
        <xdr:cNvPr id="44" name="Rounded Rectangle 43">
          <a:hlinkClick xmlns:r="http://schemas.openxmlformats.org/officeDocument/2006/relationships" r:id="rId10"/>
        </xdr:cNvPr>
        <xdr:cNvSpPr/>
      </xdr:nvSpPr>
      <xdr:spPr>
        <a:xfrm>
          <a:off x="9302181" y="790706"/>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Enrolled</a:t>
          </a:r>
        </a:p>
      </xdr:txBody>
    </xdr:sp>
    <xdr:clientData/>
  </xdr:twoCellAnchor>
  <xdr:twoCellAnchor>
    <xdr:from>
      <xdr:col>10</xdr:col>
      <xdr:colOff>509408</xdr:colOff>
      <xdr:row>0</xdr:row>
      <xdr:rowOff>140771</xdr:rowOff>
    </xdr:from>
    <xdr:to>
      <xdr:col>12</xdr:col>
      <xdr:colOff>266330</xdr:colOff>
      <xdr:row>2</xdr:row>
      <xdr:rowOff>186491</xdr:rowOff>
    </xdr:to>
    <xdr:sp macro="" textlink="">
      <xdr:nvSpPr>
        <xdr:cNvPr id="45" name="Rounded Rectangle 44">
          <a:hlinkClick xmlns:r="http://schemas.openxmlformats.org/officeDocument/2006/relationships" r:id="rId11"/>
        </xdr:cNvPr>
        <xdr:cNvSpPr/>
      </xdr:nvSpPr>
      <xdr:spPr>
        <a:xfrm>
          <a:off x="10682108" y="140771"/>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Attendance</a:t>
          </a:r>
          <a:r>
            <a:rPr lang="en-US" sz="1200" b="1" baseline="0">
              <a:solidFill>
                <a:schemeClr val="bg1"/>
              </a:solidFill>
              <a:latin typeface="Times New Roman" pitchFamily="18" charset="0"/>
              <a:cs typeface="Times New Roman" pitchFamily="18" charset="0"/>
            </a:rPr>
            <a:t> Sheet</a:t>
          </a:r>
          <a:endParaRPr lang="en-US" sz="1200" b="1">
            <a:solidFill>
              <a:schemeClr val="bg1"/>
            </a:solidFill>
            <a:latin typeface="Times New Roman" pitchFamily="18" charset="0"/>
            <a:cs typeface="Times New Roman" pitchFamily="18" charset="0"/>
          </a:endParaRPr>
        </a:p>
      </xdr:txBody>
    </xdr:sp>
    <xdr:clientData/>
  </xdr:twoCellAnchor>
  <xdr:twoCellAnchor>
    <xdr:from>
      <xdr:col>10</xdr:col>
      <xdr:colOff>511351</xdr:colOff>
      <xdr:row>3</xdr:row>
      <xdr:rowOff>104906</xdr:rowOff>
    </xdr:from>
    <xdr:to>
      <xdr:col>12</xdr:col>
      <xdr:colOff>268273</xdr:colOff>
      <xdr:row>5</xdr:row>
      <xdr:rowOff>150626</xdr:rowOff>
    </xdr:to>
    <xdr:sp macro="" textlink="">
      <xdr:nvSpPr>
        <xdr:cNvPr id="46" name="Rounded Rectangle 45">
          <a:hlinkClick xmlns:r="http://schemas.openxmlformats.org/officeDocument/2006/relationships" r:id="rId12"/>
        </xdr:cNvPr>
        <xdr:cNvSpPr/>
      </xdr:nvSpPr>
      <xdr:spPr>
        <a:xfrm>
          <a:off x="10684051" y="790706"/>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Materials</a:t>
          </a:r>
          <a:r>
            <a:rPr lang="en-US" sz="1200" b="1" baseline="0">
              <a:solidFill>
                <a:schemeClr val="bg1"/>
              </a:solidFill>
              <a:latin typeface="Times New Roman" pitchFamily="18" charset="0"/>
              <a:cs typeface="Times New Roman" pitchFamily="18" charset="0"/>
            </a:rPr>
            <a:t> Distribution</a:t>
          </a:r>
          <a:endParaRPr lang="en-US" sz="1200" b="1">
            <a:solidFill>
              <a:schemeClr val="bg1"/>
            </a:solidFill>
            <a:latin typeface="Times New Roman" pitchFamily="18" charset="0"/>
            <a:cs typeface="Times New Roman" pitchFamily="18" charset="0"/>
          </a:endParaRPr>
        </a:p>
      </xdr:txBody>
    </xdr:sp>
    <xdr:clientData/>
  </xdr:twoCellAnchor>
  <xdr:twoCellAnchor>
    <xdr:from>
      <xdr:col>12</xdr:col>
      <xdr:colOff>386815</xdr:colOff>
      <xdr:row>0</xdr:row>
      <xdr:rowOff>140771</xdr:rowOff>
    </xdr:from>
    <xdr:to>
      <xdr:col>14</xdr:col>
      <xdr:colOff>429487</xdr:colOff>
      <xdr:row>2</xdr:row>
      <xdr:rowOff>186491</xdr:rowOff>
    </xdr:to>
    <xdr:sp macro="" textlink="">
      <xdr:nvSpPr>
        <xdr:cNvPr id="47" name="Rounded Rectangle 46">
          <a:hlinkClick xmlns:r="http://schemas.openxmlformats.org/officeDocument/2006/relationships" r:id="rId13"/>
        </xdr:cNvPr>
        <xdr:cNvSpPr/>
      </xdr:nvSpPr>
      <xdr:spPr>
        <a:xfrm>
          <a:off x="12064465" y="140771"/>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a:t>
          </a:r>
          <a:r>
            <a:rPr lang="en-US" sz="1200" b="1" baseline="0">
              <a:solidFill>
                <a:schemeClr val="bg1"/>
              </a:solidFill>
              <a:latin typeface="Times New Roman" pitchFamily="18" charset="0"/>
              <a:cs typeface="Times New Roman" pitchFamily="18" charset="0"/>
            </a:rPr>
            <a:t> for ASSET</a:t>
          </a:r>
          <a:endParaRPr lang="en-US" sz="1200" b="1">
            <a:solidFill>
              <a:schemeClr val="bg1"/>
            </a:solidFill>
            <a:latin typeface="Times New Roman" pitchFamily="18" charset="0"/>
            <a:cs typeface="Times New Roman" pitchFamily="18" charset="0"/>
          </a:endParaRPr>
        </a:p>
      </xdr:txBody>
    </xdr:sp>
    <xdr:clientData/>
  </xdr:twoCellAnchor>
  <xdr:twoCellAnchor>
    <xdr:from>
      <xdr:col>14</xdr:col>
      <xdr:colOff>549972</xdr:colOff>
      <xdr:row>0</xdr:row>
      <xdr:rowOff>140771</xdr:rowOff>
    </xdr:from>
    <xdr:to>
      <xdr:col>16</xdr:col>
      <xdr:colOff>592644</xdr:colOff>
      <xdr:row>2</xdr:row>
      <xdr:rowOff>186491</xdr:rowOff>
    </xdr:to>
    <xdr:sp macro="" textlink="">
      <xdr:nvSpPr>
        <xdr:cNvPr id="48" name="Rounded Rectangle 47">
          <a:hlinkClick xmlns:r="http://schemas.openxmlformats.org/officeDocument/2006/relationships" r:id="rId14"/>
        </xdr:cNvPr>
        <xdr:cNvSpPr/>
      </xdr:nvSpPr>
      <xdr:spPr>
        <a:xfrm>
          <a:off x="13446822" y="140771"/>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Bangla</a:t>
          </a:r>
        </a:p>
      </xdr:txBody>
    </xdr:sp>
    <xdr:clientData/>
  </xdr:twoCellAnchor>
  <xdr:twoCellAnchor>
    <xdr:from>
      <xdr:col>12</xdr:col>
      <xdr:colOff>388272</xdr:colOff>
      <xdr:row>3</xdr:row>
      <xdr:rowOff>104906</xdr:rowOff>
    </xdr:from>
    <xdr:to>
      <xdr:col>14</xdr:col>
      <xdr:colOff>430944</xdr:colOff>
      <xdr:row>5</xdr:row>
      <xdr:rowOff>150626</xdr:rowOff>
    </xdr:to>
    <xdr:sp macro="" textlink="">
      <xdr:nvSpPr>
        <xdr:cNvPr id="49" name="Rounded Rectangle 48">
          <a:hlinkClick xmlns:r="http://schemas.openxmlformats.org/officeDocument/2006/relationships" r:id="rId15"/>
        </xdr:cNvPr>
        <xdr:cNvSpPr/>
      </xdr:nvSpPr>
      <xdr:spPr>
        <a:xfrm>
          <a:off x="12065922" y="790706"/>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English</a:t>
          </a:r>
        </a:p>
      </xdr:txBody>
    </xdr:sp>
    <xdr:clientData/>
  </xdr:twoCellAnchor>
  <xdr:twoCellAnchor>
    <xdr:from>
      <xdr:col>14</xdr:col>
      <xdr:colOff>550942</xdr:colOff>
      <xdr:row>3</xdr:row>
      <xdr:rowOff>104906</xdr:rowOff>
    </xdr:from>
    <xdr:to>
      <xdr:col>16</xdr:col>
      <xdr:colOff>593614</xdr:colOff>
      <xdr:row>5</xdr:row>
      <xdr:rowOff>150626</xdr:rowOff>
    </xdr:to>
    <xdr:sp macro="" textlink="">
      <xdr:nvSpPr>
        <xdr:cNvPr id="50" name="Rounded Rectangle 49">
          <a:hlinkClick xmlns:r="http://schemas.openxmlformats.org/officeDocument/2006/relationships" r:id="rId4"/>
        </xdr:cNvPr>
        <xdr:cNvSpPr/>
      </xdr:nvSpPr>
      <xdr:spPr>
        <a:xfrm>
          <a:off x="13447792" y="790706"/>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Contact</a:t>
          </a:r>
          <a:r>
            <a:rPr lang="en-US" sz="1200" b="1" baseline="0">
              <a:solidFill>
                <a:schemeClr val="bg1"/>
              </a:solidFill>
              <a:latin typeface="Times New Roman" pitchFamily="18" charset="0"/>
              <a:cs typeface="Times New Roman" pitchFamily="18" charset="0"/>
            </a:rPr>
            <a:t> No</a:t>
          </a:r>
          <a:endParaRPr lang="en-US" sz="1200" b="1">
            <a:solidFill>
              <a:schemeClr val="bg1"/>
            </a:solidFill>
            <a:latin typeface="Times New Roman" pitchFamily="18" charset="0"/>
            <a:cs typeface="Times New Roman" pitchFamily="18" charset="0"/>
          </a:endParaRPr>
        </a:p>
      </xdr:txBody>
    </xdr:sp>
    <xdr:clientData/>
  </xdr:twoCellAnchor>
  <xdr:twoCellAnchor>
    <xdr:from>
      <xdr:col>17</xdr:col>
      <xdr:colOff>103529</xdr:colOff>
      <xdr:row>0</xdr:row>
      <xdr:rowOff>140771</xdr:rowOff>
    </xdr:from>
    <xdr:to>
      <xdr:col>19</xdr:col>
      <xdr:colOff>146201</xdr:colOff>
      <xdr:row>2</xdr:row>
      <xdr:rowOff>186491</xdr:rowOff>
    </xdr:to>
    <xdr:sp macro="" textlink="">
      <xdr:nvSpPr>
        <xdr:cNvPr id="51" name="Rounded Rectangle 50">
          <a:hlinkClick xmlns:r="http://schemas.openxmlformats.org/officeDocument/2006/relationships" r:id="rId5"/>
        </xdr:cNvPr>
        <xdr:cNvSpPr/>
      </xdr:nvSpPr>
      <xdr:spPr>
        <a:xfrm>
          <a:off x="14829179" y="140771"/>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Training Plan</a:t>
          </a:r>
        </a:p>
      </xdr:txBody>
    </xdr:sp>
    <xdr:clientData/>
  </xdr:twoCellAnchor>
  <xdr:twoCellAnchor>
    <xdr:from>
      <xdr:col>19</xdr:col>
      <xdr:colOff>266683</xdr:colOff>
      <xdr:row>0</xdr:row>
      <xdr:rowOff>140771</xdr:rowOff>
    </xdr:from>
    <xdr:to>
      <xdr:col>21</xdr:col>
      <xdr:colOff>309355</xdr:colOff>
      <xdr:row>2</xdr:row>
      <xdr:rowOff>186491</xdr:rowOff>
    </xdr:to>
    <xdr:sp macro="" textlink="">
      <xdr:nvSpPr>
        <xdr:cNvPr id="52" name="Rounded Rectangle 51">
          <a:hlinkClick xmlns:r="http://schemas.openxmlformats.org/officeDocument/2006/relationships" r:id="rId16"/>
        </xdr:cNvPr>
        <xdr:cNvSpPr/>
      </xdr:nvSpPr>
      <xdr:spPr>
        <a:xfrm>
          <a:off x="16211533" y="140771"/>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Class Routine</a:t>
          </a:r>
        </a:p>
      </xdr:txBody>
    </xdr:sp>
    <xdr:clientData/>
  </xdr:twoCellAnchor>
  <xdr:twoCellAnchor>
    <xdr:from>
      <xdr:col>17</xdr:col>
      <xdr:colOff>104013</xdr:colOff>
      <xdr:row>3</xdr:row>
      <xdr:rowOff>104906</xdr:rowOff>
    </xdr:from>
    <xdr:to>
      <xdr:col>19</xdr:col>
      <xdr:colOff>146685</xdr:colOff>
      <xdr:row>5</xdr:row>
      <xdr:rowOff>150626</xdr:rowOff>
    </xdr:to>
    <xdr:sp macro="" textlink="">
      <xdr:nvSpPr>
        <xdr:cNvPr id="53" name="Rounded Rectangle 52">
          <a:hlinkClick xmlns:r="http://schemas.openxmlformats.org/officeDocument/2006/relationships" r:id="rId17"/>
        </xdr:cNvPr>
        <xdr:cNvSpPr/>
      </xdr:nvSpPr>
      <xdr:spPr>
        <a:xfrm>
          <a:off x="14829663" y="790706"/>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Lesson Plan</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1181100</xdr:colOff>
      <xdr:row>2</xdr:row>
      <xdr:rowOff>154044</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539688" cy="617220"/>
        </a:xfrm>
        <a:prstGeom prst="rect">
          <a:avLst/>
        </a:prstGeom>
      </xdr:spPr>
    </xdr:pic>
    <xdr:clientData/>
  </xdr:twoCellAnchor>
  <xdr:twoCellAnchor editAs="oneCell">
    <xdr:from>
      <xdr:col>3</xdr:col>
      <xdr:colOff>1463459</xdr:colOff>
      <xdr:row>0</xdr:row>
      <xdr:rowOff>65300</xdr:rowOff>
    </xdr:from>
    <xdr:to>
      <xdr:col>6</xdr:col>
      <xdr:colOff>578971</xdr:colOff>
      <xdr:row>1</xdr:row>
      <xdr:rowOff>129086</xdr:rowOff>
    </xdr:to>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124047" y="65300"/>
          <a:ext cx="1662983" cy="295374"/>
        </a:xfrm>
        <a:prstGeom prst="rect">
          <a:avLst/>
        </a:prstGeom>
      </xdr:spPr>
    </xdr:pic>
    <xdr:clientData/>
  </xdr:twoCellAnchor>
  <xdr:twoCellAnchor>
    <xdr:from>
      <xdr:col>7</xdr:col>
      <xdr:colOff>82176</xdr:colOff>
      <xdr:row>0</xdr:row>
      <xdr:rowOff>0</xdr:rowOff>
    </xdr:from>
    <xdr:to>
      <xdr:col>7</xdr:col>
      <xdr:colOff>904915</xdr:colOff>
      <xdr:row>5</xdr:row>
      <xdr:rowOff>119530</xdr:rowOff>
    </xdr:to>
    <xdr:grpSp>
      <xdr:nvGrpSpPr>
        <xdr:cNvPr id="20" name="Group 19">
          <a:hlinkClick xmlns:r="http://schemas.openxmlformats.org/officeDocument/2006/relationships" r:id="rId3"/>
        </xdr:cNvPr>
        <xdr:cNvGrpSpPr/>
      </xdr:nvGrpSpPr>
      <xdr:grpSpPr>
        <a:xfrm>
          <a:off x="6947647" y="0"/>
          <a:ext cx="822739" cy="1277471"/>
          <a:chOff x="4443148" y="929029"/>
          <a:chExt cx="1509346" cy="1641257"/>
        </a:xfrm>
        <a:solidFill>
          <a:srgbClr val="FFFFC5"/>
        </a:solidFill>
        <a:effectLst>
          <a:glow rad="63500">
            <a:schemeClr val="accent6">
              <a:satMod val="175000"/>
              <a:alpha val="40000"/>
            </a:schemeClr>
          </a:glow>
        </a:effectLst>
      </xdr:grpSpPr>
      <xdr:sp macro="" textlink="">
        <xdr:nvSpPr>
          <xdr:cNvPr id="21" name="Isosceles Triangle 20"/>
          <xdr:cNvSpPr/>
        </xdr:nvSpPr>
        <xdr:spPr>
          <a:xfrm>
            <a:off x="4443148" y="929029"/>
            <a:ext cx="1509346" cy="820616"/>
          </a:xfrm>
          <a:prstGeom prst="triangle">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600">
              <a:solidFill>
                <a:srgbClr val="FF0000"/>
              </a:solidFill>
            </a:endParaRPr>
          </a:p>
        </xdr:txBody>
      </xdr:sp>
      <xdr:sp macro="" textlink="">
        <xdr:nvSpPr>
          <xdr:cNvPr id="22" name="Rectangle 21"/>
          <xdr:cNvSpPr/>
        </xdr:nvSpPr>
        <xdr:spPr>
          <a:xfrm>
            <a:off x="4708771" y="1730942"/>
            <a:ext cx="991578" cy="839344"/>
          </a:xfrm>
          <a:prstGeom prst="rect">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800" b="1">
                <a:solidFill>
                  <a:srgbClr val="FF0000"/>
                </a:solidFill>
                <a:latin typeface="Times New Roman" pitchFamily="18" charset="0"/>
                <a:cs typeface="Times New Roman" pitchFamily="18" charset="0"/>
              </a:rPr>
              <a:t>HOME</a:t>
            </a:r>
          </a:p>
        </xdr:txBody>
      </xdr:sp>
    </xdr:grpSp>
    <xdr:clientData/>
  </xdr:twoCellAnchor>
  <xdr:twoCellAnchor>
    <xdr:from>
      <xdr:col>7</xdr:col>
      <xdr:colOff>1080986</xdr:colOff>
      <xdr:row>0</xdr:row>
      <xdr:rowOff>115371</xdr:rowOff>
    </xdr:from>
    <xdr:to>
      <xdr:col>9</xdr:col>
      <xdr:colOff>24060</xdr:colOff>
      <xdr:row>2</xdr:row>
      <xdr:rowOff>155115</xdr:rowOff>
    </xdr:to>
    <xdr:sp macro="" textlink="">
      <xdr:nvSpPr>
        <xdr:cNvPr id="23" name="Rounded Rectangle 22">
          <a:hlinkClick xmlns:r="http://schemas.openxmlformats.org/officeDocument/2006/relationships" r:id="rId4"/>
        </xdr:cNvPr>
        <xdr:cNvSpPr/>
      </xdr:nvSpPr>
      <xdr:spPr>
        <a:xfrm>
          <a:off x="7946457" y="115371"/>
          <a:ext cx="1258956" cy="502920"/>
        </a:xfrm>
        <a:prstGeom prst="roundRect">
          <a:avLst/>
        </a:prstGeom>
        <a:solidFill>
          <a:srgbClr val="66FF99"/>
        </a:solidFill>
        <a:effectLst>
          <a:glow rad="139700">
            <a:schemeClr val="accent3">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ADD</a:t>
          </a:r>
          <a:r>
            <a:rPr lang="en-US" sz="1200" b="1" baseline="0">
              <a:ln w="3175">
                <a:solidFill>
                  <a:schemeClr val="tx1"/>
                </a:solidFill>
              </a:ln>
              <a:solidFill>
                <a:schemeClr val="tx1"/>
              </a:solidFill>
              <a:latin typeface="Times New Roman" pitchFamily="18" charset="0"/>
              <a:cs typeface="Times New Roman" pitchFamily="18" charset="0"/>
            </a:rPr>
            <a:t> TRAINEE</a:t>
          </a:r>
          <a:endParaRPr lang="en-US" sz="1200" b="1">
            <a:ln w="3175">
              <a:solidFill>
                <a:schemeClr val="tx1"/>
              </a:solidFill>
            </a:ln>
            <a:solidFill>
              <a:schemeClr val="tx1"/>
            </a:solidFill>
            <a:latin typeface="Times New Roman" pitchFamily="18" charset="0"/>
            <a:cs typeface="Times New Roman" pitchFamily="18" charset="0"/>
          </a:endParaRPr>
        </a:p>
      </xdr:txBody>
    </xdr:sp>
    <xdr:clientData/>
  </xdr:twoCellAnchor>
  <xdr:twoCellAnchor>
    <xdr:from>
      <xdr:col>7</xdr:col>
      <xdr:colOff>1080986</xdr:colOff>
      <xdr:row>3</xdr:row>
      <xdr:rowOff>70541</xdr:rowOff>
    </xdr:from>
    <xdr:to>
      <xdr:col>9</xdr:col>
      <xdr:colOff>26976</xdr:colOff>
      <xdr:row>5</xdr:row>
      <xdr:rowOff>110285</xdr:rowOff>
    </xdr:to>
    <xdr:sp macro="" textlink="">
      <xdr:nvSpPr>
        <xdr:cNvPr id="24" name="Rounded Rectangle 23">
          <a:hlinkClick xmlns:r="http://schemas.openxmlformats.org/officeDocument/2006/relationships" r:id="rId5"/>
        </xdr:cNvPr>
        <xdr:cNvSpPr/>
      </xdr:nvSpPr>
      <xdr:spPr>
        <a:xfrm>
          <a:off x="7946457" y="765306"/>
          <a:ext cx="1261872" cy="502920"/>
        </a:xfrm>
        <a:prstGeom prst="roundRect">
          <a:avLst/>
        </a:prstGeom>
        <a:solidFill>
          <a:srgbClr val="FF7C80"/>
        </a:solidFill>
        <a:effectLst>
          <a:glow rad="139700">
            <a:schemeClr val="accent2">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RESULT</a:t>
          </a:r>
        </a:p>
      </xdr:txBody>
    </xdr:sp>
    <xdr:clientData/>
  </xdr:twoCellAnchor>
  <xdr:twoCellAnchor>
    <xdr:from>
      <xdr:col>19</xdr:col>
      <xdr:colOff>265562</xdr:colOff>
      <xdr:row>3</xdr:row>
      <xdr:rowOff>70541</xdr:rowOff>
    </xdr:from>
    <xdr:to>
      <xdr:col>21</xdr:col>
      <xdr:colOff>302258</xdr:colOff>
      <xdr:row>5</xdr:row>
      <xdr:rowOff>110285</xdr:rowOff>
    </xdr:to>
    <xdr:sp macro="" textlink="">
      <xdr:nvSpPr>
        <xdr:cNvPr id="25" name="Rounded Rectangle 24">
          <a:hlinkClick xmlns:r="http://schemas.openxmlformats.org/officeDocument/2006/relationships" r:id="rId6"/>
        </xdr:cNvPr>
        <xdr:cNvSpPr/>
      </xdr:nvSpPr>
      <xdr:spPr>
        <a:xfrm>
          <a:off x="16237680" y="765306"/>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Signature</a:t>
          </a:r>
        </a:p>
      </xdr:txBody>
    </xdr:sp>
    <xdr:clientData/>
  </xdr:twoCellAnchor>
  <xdr:twoCellAnchor>
    <xdr:from>
      <xdr:col>9</xdr:col>
      <xdr:colOff>144545</xdr:colOff>
      <xdr:row>0</xdr:row>
      <xdr:rowOff>115371</xdr:rowOff>
    </xdr:from>
    <xdr:to>
      <xdr:col>10</xdr:col>
      <xdr:colOff>412829</xdr:colOff>
      <xdr:row>2</xdr:row>
      <xdr:rowOff>155115</xdr:rowOff>
    </xdr:to>
    <xdr:sp macro="" textlink="">
      <xdr:nvSpPr>
        <xdr:cNvPr id="26" name="Rounded Rectangle 25">
          <a:hlinkClick xmlns:r="http://schemas.openxmlformats.org/officeDocument/2006/relationships" r:id="rId7"/>
        </xdr:cNvPr>
        <xdr:cNvSpPr/>
      </xdr:nvSpPr>
      <xdr:spPr>
        <a:xfrm>
          <a:off x="9325898" y="115371"/>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Pre Enrollment</a:t>
          </a:r>
        </a:p>
      </xdr:txBody>
    </xdr:sp>
    <xdr:clientData/>
  </xdr:twoCellAnchor>
  <xdr:twoCellAnchor>
    <xdr:from>
      <xdr:col>9</xdr:col>
      <xdr:colOff>146975</xdr:colOff>
      <xdr:row>3</xdr:row>
      <xdr:rowOff>70541</xdr:rowOff>
    </xdr:from>
    <xdr:to>
      <xdr:col>10</xdr:col>
      <xdr:colOff>415259</xdr:colOff>
      <xdr:row>5</xdr:row>
      <xdr:rowOff>110285</xdr:rowOff>
    </xdr:to>
    <xdr:sp macro="" textlink="">
      <xdr:nvSpPr>
        <xdr:cNvPr id="27" name="Rounded Rectangle 26">
          <a:hlinkClick xmlns:r="http://schemas.openxmlformats.org/officeDocument/2006/relationships" r:id="rId8"/>
        </xdr:cNvPr>
        <xdr:cNvSpPr/>
      </xdr:nvSpPr>
      <xdr:spPr>
        <a:xfrm>
          <a:off x="9328328" y="765306"/>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Enrolled</a:t>
          </a:r>
        </a:p>
      </xdr:txBody>
    </xdr:sp>
    <xdr:clientData/>
  </xdr:twoCellAnchor>
  <xdr:twoCellAnchor>
    <xdr:from>
      <xdr:col>10</xdr:col>
      <xdr:colOff>533314</xdr:colOff>
      <xdr:row>0</xdr:row>
      <xdr:rowOff>115371</xdr:rowOff>
    </xdr:from>
    <xdr:to>
      <xdr:col>12</xdr:col>
      <xdr:colOff>286127</xdr:colOff>
      <xdr:row>2</xdr:row>
      <xdr:rowOff>155115</xdr:rowOff>
    </xdr:to>
    <xdr:sp macro="" textlink="">
      <xdr:nvSpPr>
        <xdr:cNvPr id="28" name="Rounded Rectangle 27">
          <a:hlinkClick xmlns:r="http://schemas.openxmlformats.org/officeDocument/2006/relationships" r:id="rId9"/>
        </xdr:cNvPr>
        <xdr:cNvSpPr/>
      </xdr:nvSpPr>
      <xdr:spPr>
        <a:xfrm>
          <a:off x="10708255" y="115371"/>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Attendance</a:t>
          </a:r>
          <a:r>
            <a:rPr lang="en-US" sz="1200" b="1" baseline="0">
              <a:solidFill>
                <a:schemeClr val="bg1"/>
              </a:solidFill>
              <a:latin typeface="Times New Roman" pitchFamily="18" charset="0"/>
              <a:cs typeface="Times New Roman" pitchFamily="18" charset="0"/>
            </a:rPr>
            <a:t> Sheet</a:t>
          </a:r>
          <a:endParaRPr lang="en-US" sz="1200" b="1">
            <a:solidFill>
              <a:schemeClr val="bg1"/>
            </a:solidFill>
            <a:latin typeface="Times New Roman" pitchFamily="18" charset="0"/>
            <a:cs typeface="Times New Roman" pitchFamily="18" charset="0"/>
          </a:endParaRPr>
        </a:p>
      </xdr:txBody>
    </xdr:sp>
    <xdr:clientData/>
  </xdr:twoCellAnchor>
  <xdr:twoCellAnchor>
    <xdr:from>
      <xdr:col>10</xdr:col>
      <xdr:colOff>535257</xdr:colOff>
      <xdr:row>3</xdr:row>
      <xdr:rowOff>70541</xdr:rowOff>
    </xdr:from>
    <xdr:to>
      <xdr:col>12</xdr:col>
      <xdr:colOff>288070</xdr:colOff>
      <xdr:row>5</xdr:row>
      <xdr:rowOff>110285</xdr:rowOff>
    </xdr:to>
    <xdr:sp macro="" textlink="">
      <xdr:nvSpPr>
        <xdr:cNvPr id="29" name="Rounded Rectangle 28">
          <a:hlinkClick xmlns:r="http://schemas.openxmlformats.org/officeDocument/2006/relationships" r:id="rId10"/>
        </xdr:cNvPr>
        <xdr:cNvSpPr/>
      </xdr:nvSpPr>
      <xdr:spPr>
        <a:xfrm>
          <a:off x="10710198" y="765306"/>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Materials</a:t>
          </a:r>
          <a:r>
            <a:rPr lang="en-US" sz="1200" b="1" baseline="0">
              <a:solidFill>
                <a:schemeClr val="bg1"/>
              </a:solidFill>
              <a:latin typeface="Times New Roman" pitchFamily="18" charset="0"/>
              <a:cs typeface="Times New Roman" pitchFamily="18" charset="0"/>
            </a:rPr>
            <a:t> Distribution</a:t>
          </a:r>
          <a:endParaRPr lang="en-US" sz="1200" b="1">
            <a:solidFill>
              <a:schemeClr val="bg1"/>
            </a:solidFill>
            <a:latin typeface="Times New Roman" pitchFamily="18" charset="0"/>
            <a:cs typeface="Times New Roman" pitchFamily="18" charset="0"/>
          </a:endParaRPr>
        </a:p>
      </xdr:txBody>
    </xdr:sp>
    <xdr:clientData/>
  </xdr:twoCellAnchor>
  <xdr:twoCellAnchor>
    <xdr:from>
      <xdr:col>12</xdr:col>
      <xdr:colOff>406612</xdr:colOff>
      <xdr:row>0</xdr:row>
      <xdr:rowOff>115371</xdr:rowOff>
    </xdr:from>
    <xdr:to>
      <xdr:col>14</xdr:col>
      <xdr:colOff>443308</xdr:colOff>
      <xdr:row>2</xdr:row>
      <xdr:rowOff>155115</xdr:rowOff>
    </xdr:to>
    <xdr:sp macro="" textlink="">
      <xdr:nvSpPr>
        <xdr:cNvPr id="30" name="Rounded Rectangle 29">
          <a:hlinkClick xmlns:r="http://schemas.openxmlformats.org/officeDocument/2006/relationships" r:id="rId11"/>
        </xdr:cNvPr>
        <xdr:cNvSpPr/>
      </xdr:nvSpPr>
      <xdr:spPr>
        <a:xfrm>
          <a:off x="12090612" y="115371"/>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a:t>
          </a:r>
          <a:r>
            <a:rPr lang="en-US" sz="1200" b="1" baseline="0">
              <a:solidFill>
                <a:schemeClr val="bg1"/>
              </a:solidFill>
              <a:latin typeface="Times New Roman" pitchFamily="18" charset="0"/>
              <a:cs typeface="Times New Roman" pitchFamily="18" charset="0"/>
            </a:rPr>
            <a:t> for ASSET</a:t>
          </a:r>
          <a:endParaRPr lang="en-US" sz="1200" b="1">
            <a:solidFill>
              <a:schemeClr val="bg1"/>
            </a:solidFill>
            <a:latin typeface="Times New Roman" pitchFamily="18" charset="0"/>
            <a:cs typeface="Times New Roman" pitchFamily="18" charset="0"/>
          </a:endParaRPr>
        </a:p>
      </xdr:txBody>
    </xdr:sp>
    <xdr:clientData/>
  </xdr:twoCellAnchor>
  <xdr:twoCellAnchor>
    <xdr:from>
      <xdr:col>14</xdr:col>
      <xdr:colOff>563793</xdr:colOff>
      <xdr:row>0</xdr:row>
      <xdr:rowOff>115371</xdr:rowOff>
    </xdr:from>
    <xdr:to>
      <xdr:col>16</xdr:col>
      <xdr:colOff>600488</xdr:colOff>
      <xdr:row>2</xdr:row>
      <xdr:rowOff>155115</xdr:rowOff>
    </xdr:to>
    <xdr:sp macro="" textlink="">
      <xdr:nvSpPr>
        <xdr:cNvPr id="31" name="Rounded Rectangle 30">
          <a:hlinkClick xmlns:r="http://schemas.openxmlformats.org/officeDocument/2006/relationships" r:id="rId12"/>
        </xdr:cNvPr>
        <xdr:cNvSpPr/>
      </xdr:nvSpPr>
      <xdr:spPr>
        <a:xfrm>
          <a:off x="13472969" y="115371"/>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Bangla</a:t>
          </a:r>
        </a:p>
      </xdr:txBody>
    </xdr:sp>
    <xdr:clientData/>
  </xdr:twoCellAnchor>
  <xdr:twoCellAnchor>
    <xdr:from>
      <xdr:col>12</xdr:col>
      <xdr:colOff>408069</xdr:colOff>
      <xdr:row>3</xdr:row>
      <xdr:rowOff>70541</xdr:rowOff>
    </xdr:from>
    <xdr:to>
      <xdr:col>14</xdr:col>
      <xdr:colOff>444765</xdr:colOff>
      <xdr:row>5</xdr:row>
      <xdr:rowOff>110285</xdr:rowOff>
    </xdr:to>
    <xdr:sp macro="" textlink="">
      <xdr:nvSpPr>
        <xdr:cNvPr id="32" name="Rounded Rectangle 31">
          <a:hlinkClick xmlns:r="http://schemas.openxmlformats.org/officeDocument/2006/relationships" r:id="rId13"/>
        </xdr:cNvPr>
        <xdr:cNvSpPr/>
      </xdr:nvSpPr>
      <xdr:spPr>
        <a:xfrm>
          <a:off x="12092069" y="765306"/>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English</a:t>
          </a:r>
        </a:p>
      </xdr:txBody>
    </xdr:sp>
    <xdr:clientData/>
  </xdr:twoCellAnchor>
  <xdr:twoCellAnchor>
    <xdr:from>
      <xdr:col>14</xdr:col>
      <xdr:colOff>564763</xdr:colOff>
      <xdr:row>3</xdr:row>
      <xdr:rowOff>70541</xdr:rowOff>
    </xdr:from>
    <xdr:to>
      <xdr:col>16</xdr:col>
      <xdr:colOff>601458</xdr:colOff>
      <xdr:row>5</xdr:row>
      <xdr:rowOff>110285</xdr:rowOff>
    </xdr:to>
    <xdr:sp macro="" textlink="">
      <xdr:nvSpPr>
        <xdr:cNvPr id="33" name="Rounded Rectangle 32">
          <a:hlinkClick xmlns:r="http://schemas.openxmlformats.org/officeDocument/2006/relationships" r:id="rId14"/>
        </xdr:cNvPr>
        <xdr:cNvSpPr/>
      </xdr:nvSpPr>
      <xdr:spPr>
        <a:xfrm>
          <a:off x="13473939" y="765306"/>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Contact</a:t>
          </a:r>
          <a:r>
            <a:rPr lang="en-US" sz="1200" b="1" baseline="0">
              <a:solidFill>
                <a:schemeClr val="bg1"/>
              </a:solidFill>
              <a:latin typeface="Times New Roman" pitchFamily="18" charset="0"/>
              <a:cs typeface="Times New Roman" pitchFamily="18" charset="0"/>
            </a:rPr>
            <a:t> No</a:t>
          </a:r>
          <a:endParaRPr lang="en-US" sz="1200" b="1">
            <a:solidFill>
              <a:schemeClr val="bg1"/>
            </a:solidFill>
            <a:latin typeface="Times New Roman" pitchFamily="18" charset="0"/>
            <a:cs typeface="Times New Roman" pitchFamily="18" charset="0"/>
          </a:endParaRPr>
        </a:p>
      </xdr:txBody>
    </xdr:sp>
    <xdr:clientData/>
  </xdr:twoCellAnchor>
  <xdr:twoCellAnchor>
    <xdr:from>
      <xdr:col>17</xdr:col>
      <xdr:colOff>108385</xdr:colOff>
      <xdr:row>0</xdr:row>
      <xdr:rowOff>115371</xdr:rowOff>
    </xdr:from>
    <xdr:to>
      <xdr:col>19</xdr:col>
      <xdr:colOff>145080</xdr:colOff>
      <xdr:row>2</xdr:row>
      <xdr:rowOff>155115</xdr:rowOff>
    </xdr:to>
    <xdr:sp macro="" textlink="">
      <xdr:nvSpPr>
        <xdr:cNvPr id="34" name="Rounded Rectangle 33">
          <a:hlinkClick xmlns:r="http://schemas.openxmlformats.org/officeDocument/2006/relationships" r:id="rId15"/>
        </xdr:cNvPr>
        <xdr:cNvSpPr/>
      </xdr:nvSpPr>
      <xdr:spPr>
        <a:xfrm>
          <a:off x="14855326" y="115371"/>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Training Plan</a:t>
          </a:r>
        </a:p>
      </xdr:txBody>
    </xdr:sp>
    <xdr:clientData/>
  </xdr:twoCellAnchor>
  <xdr:twoCellAnchor>
    <xdr:from>
      <xdr:col>19</xdr:col>
      <xdr:colOff>265562</xdr:colOff>
      <xdr:row>0</xdr:row>
      <xdr:rowOff>115371</xdr:rowOff>
    </xdr:from>
    <xdr:to>
      <xdr:col>21</xdr:col>
      <xdr:colOff>302258</xdr:colOff>
      <xdr:row>2</xdr:row>
      <xdr:rowOff>155115</xdr:rowOff>
    </xdr:to>
    <xdr:sp macro="" textlink="">
      <xdr:nvSpPr>
        <xdr:cNvPr id="35" name="Rounded Rectangle 34">
          <a:hlinkClick xmlns:r="http://schemas.openxmlformats.org/officeDocument/2006/relationships" r:id="rId16"/>
        </xdr:cNvPr>
        <xdr:cNvSpPr/>
      </xdr:nvSpPr>
      <xdr:spPr>
        <a:xfrm>
          <a:off x="16237680" y="115371"/>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Class Routine</a:t>
          </a:r>
        </a:p>
      </xdr:txBody>
    </xdr:sp>
    <xdr:clientData/>
  </xdr:twoCellAnchor>
  <xdr:twoCellAnchor>
    <xdr:from>
      <xdr:col>17</xdr:col>
      <xdr:colOff>108869</xdr:colOff>
      <xdr:row>3</xdr:row>
      <xdr:rowOff>70541</xdr:rowOff>
    </xdr:from>
    <xdr:to>
      <xdr:col>19</xdr:col>
      <xdr:colOff>145564</xdr:colOff>
      <xdr:row>5</xdr:row>
      <xdr:rowOff>110285</xdr:rowOff>
    </xdr:to>
    <xdr:sp macro="" textlink="">
      <xdr:nvSpPr>
        <xdr:cNvPr id="36" name="Rounded Rectangle 35">
          <a:hlinkClick xmlns:r="http://schemas.openxmlformats.org/officeDocument/2006/relationships" r:id="rId17"/>
        </xdr:cNvPr>
        <xdr:cNvSpPr/>
      </xdr:nvSpPr>
      <xdr:spPr>
        <a:xfrm>
          <a:off x="14855810" y="765306"/>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Lesson Plan</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472384</xdr:colOff>
      <xdr:row>3</xdr:row>
      <xdr:rowOff>7620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539184" cy="617220"/>
        </a:xfrm>
        <a:prstGeom prst="rect">
          <a:avLst/>
        </a:prstGeom>
      </xdr:spPr>
    </xdr:pic>
    <xdr:clientData/>
  </xdr:twoCellAnchor>
  <xdr:twoCellAnchor editAs="oneCell">
    <xdr:from>
      <xdr:col>9</xdr:col>
      <xdr:colOff>192339</xdr:colOff>
      <xdr:row>0</xdr:row>
      <xdr:rowOff>116473</xdr:rowOff>
    </xdr:from>
    <xdr:to>
      <xdr:col>12</xdr:col>
      <xdr:colOff>469900</xdr:colOff>
      <xdr:row>2</xdr:row>
      <xdr:rowOff>5447</xdr:rowOff>
    </xdr:to>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129839" y="116473"/>
          <a:ext cx="1661861" cy="295374"/>
        </a:xfrm>
        <a:prstGeom prst="rect">
          <a:avLst/>
        </a:prstGeom>
      </xdr:spPr>
    </xdr:pic>
    <xdr:clientData/>
  </xdr:twoCellAnchor>
  <xdr:twoCellAnchor>
    <xdr:from>
      <xdr:col>13</xdr:col>
      <xdr:colOff>38100</xdr:colOff>
      <xdr:row>0</xdr:row>
      <xdr:rowOff>44450</xdr:rowOff>
    </xdr:from>
    <xdr:to>
      <xdr:col>14</xdr:col>
      <xdr:colOff>251239</xdr:colOff>
      <xdr:row>5</xdr:row>
      <xdr:rowOff>305921</xdr:rowOff>
    </xdr:to>
    <xdr:grpSp>
      <xdr:nvGrpSpPr>
        <xdr:cNvPr id="30" name="Group 29">
          <a:hlinkClick xmlns:r="http://schemas.openxmlformats.org/officeDocument/2006/relationships" r:id="rId3"/>
        </xdr:cNvPr>
        <xdr:cNvGrpSpPr/>
      </xdr:nvGrpSpPr>
      <xdr:grpSpPr>
        <a:xfrm>
          <a:off x="10013950" y="44450"/>
          <a:ext cx="822739" cy="1277471"/>
          <a:chOff x="4443148" y="929029"/>
          <a:chExt cx="1509346" cy="1641257"/>
        </a:xfrm>
        <a:solidFill>
          <a:srgbClr val="FFFFC5"/>
        </a:solidFill>
        <a:effectLst>
          <a:glow rad="63500">
            <a:schemeClr val="accent6">
              <a:satMod val="175000"/>
              <a:alpha val="40000"/>
            </a:schemeClr>
          </a:glow>
        </a:effectLst>
      </xdr:grpSpPr>
      <xdr:sp macro="" textlink="">
        <xdr:nvSpPr>
          <xdr:cNvPr id="31" name="Isosceles Triangle 30"/>
          <xdr:cNvSpPr/>
        </xdr:nvSpPr>
        <xdr:spPr>
          <a:xfrm>
            <a:off x="4443148" y="929029"/>
            <a:ext cx="1509346" cy="820616"/>
          </a:xfrm>
          <a:prstGeom prst="triangle">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600">
              <a:solidFill>
                <a:srgbClr val="FF0000"/>
              </a:solidFill>
            </a:endParaRPr>
          </a:p>
        </xdr:txBody>
      </xdr:sp>
      <xdr:sp macro="" textlink="">
        <xdr:nvSpPr>
          <xdr:cNvPr id="32" name="Rectangle 31"/>
          <xdr:cNvSpPr/>
        </xdr:nvSpPr>
        <xdr:spPr>
          <a:xfrm>
            <a:off x="4708771" y="1730942"/>
            <a:ext cx="991578" cy="839344"/>
          </a:xfrm>
          <a:prstGeom prst="rect">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800" b="1">
                <a:solidFill>
                  <a:srgbClr val="FF0000"/>
                </a:solidFill>
                <a:latin typeface="Times New Roman" pitchFamily="18" charset="0"/>
                <a:cs typeface="Times New Roman" pitchFamily="18" charset="0"/>
              </a:rPr>
              <a:t>HOME</a:t>
            </a:r>
          </a:p>
        </xdr:txBody>
      </xdr:sp>
    </xdr:grpSp>
    <xdr:clientData/>
  </xdr:twoCellAnchor>
  <xdr:twoCellAnchor>
    <xdr:from>
      <xdr:col>14</xdr:col>
      <xdr:colOff>427310</xdr:colOff>
      <xdr:row>0</xdr:row>
      <xdr:rowOff>159821</xdr:rowOff>
    </xdr:from>
    <xdr:to>
      <xdr:col>16</xdr:col>
      <xdr:colOff>467066</xdr:colOff>
      <xdr:row>3</xdr:row>
      <xdr:rowOff>53141</xdr:rowOff>
    </xdr:to>
    <xdr:sp macro="" textlink="">
      <xdr:nvSpPr>
        <xdr:cNvPr id="33" name="Rounded Rectangle 32">
          <a:hlinkClick xmlns:r="http://schemas.openxmlformats.org/officeDocument/2006/relationships" r:id="rId4"/>
        </xdr:cNvPr>
        <xdr:cNvSpPr/>
      </xdr:nvSpPr>
      <xdr:spPr>
        <a:xfrm>
          <a:off x="11012760" y="159821"/>
          <a:ext cx="1258956" cy="502920"/>
        </a:xfrm>
        <a:prstGeom prst="roundRect">
          <a:avLst/>
        </a:prstGeom>
        <a:solidFill>
          <a:srgbClr val="66FF99"/>
        </a:solidFill>
        <a:effectLst>
          <a:glow rad="139700">
            <a:schemeClr val="accent3">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ADD</a:t>
          </a:r>
          <a:r>
            <a:rPr lang="en-US" sz="1200" b="1" baseline="0">
              <a:ln w="3175">
                <a:solidFill>
                  <a:schemeClr val="tx1"/>
                </a:solidFill>
              </a:ln>
              <a:solidFill>
                <a:schemeClr val="tx1"/>
              </a:solidFill>
              <a:latin typeface="Times New Roman" pitchFamily="18" charset="0"/>
              <a:cs typeface="Times New Roman" pitchFamily="18" charset="0"/>
            </a:rPr>
            <a:t> TRAINEE</a:t>
          </a:r>
          <a:endParaRPr lang="en-US" sz="1200" b="1">
            <a:ln w="3175">
              <a:solidFill>
                <a:schemeClr val="tx1"/>
              </a:solidFill>
            </a:ln>
            <a:solidFill>
              <a:schemeClr val="tx1"/>
            </a:solidFill>
            <a:latin typeface="Times New Roman" pitchFamily="18" charset="0"/>
            <a:cs typeface="Times New Roman" pitchFamily="18" charset="0"/>
          </a:endParaRPr>
        </a:p>
      </xdr:txBody>
    </xdr:sp>
    <xdr:clientData/>
  </xdr:twoCellAnchor>
  <xdr:twoCellAnchor>
    <xdr:from>
      <xdr:col>14</xdr:col>
      <xdr:colOff>427310</xdr:colOff>
      <xdr:row>3</xdr:row>
      <xdr:rowOff>200156</xdr:rowOff>
    </xdr:from>
    <xdr:to>
      <xdr:col>16</xdr:col>
      <xdr:colOff>469982</xdr:colOff>
      <xdr:row>5</xdr:row>
      <xdr:rowOff>296676</xdr:rowOff>
    </xdr:to>
    <xdr:sp macro="" textlink="">
      <xdr:nvSpPr>
        <xdr:cNvPr id="34" name="Rounded Rectangle 33">
          <a:hlinkClick xmlns:r="http://schemas.openxmlformats.org/officeDocument/2006/relationships" r:id="rId5"/>
        </xdr:cNvPr>
        <xdr:cNvSpPr/>
      </xdr:nvSpPr>
      <xdr:spPr>
        <a:xfrm>
          <a:off x="11012760" y="809756"/>
          <a:ext cx="1261872" cy="502920"/>
        </a:xfrm>
        <a:prstGeom prst="roundRect">
          <a:avLst/>
        </a:prstGeom>
        <a:solidFill>
          <a:srgbClr val="FF7C80"/>
        </a:solidFill>
        <a:effectLst>
          <a:glow rad="139700">
            <a:schemeClr val="accent2">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RESULT</a:t>
          </a:r>
        </a:p>
      </xdr:txBody>
    </xdr:sp>
    <xdr:clientData/>
  </xdr:twoCellAnchor>
  <xdr:twoCellAnchor>
    <xdr:from>
      <xdr:col>28</xdr:col>
      <xdr:colOff>184133</xdr:colOff>
      <xdr:row>3</xdr:row>
      <xdr:rowOff>200156</xdr:rowOff>
    </xdr:from>
    <xdr:to>
      <xdr:col>30</xdr:col>
      <xdr:colOff>226805</xdr:colOff>
      <xdr:row>5</xdr:row>
      <xdr:rowOff>296676</xdr:rowOff>
    </xdr:to>
    <xdr:sp macro="" textlink="">
      <xdr:nvSpPr>
        <xdr:cNvPr id="35" name="Rounded Rectangle 34">
          <a:hlinkClick xmlns:r="http://schemas.openxmlformats.org/officeDocument/2006/relationships" r:id="rId6"/>
        </xdr:cNvPr>
        <xdr:cNvSpPr/>
      </xdr:nvSpPr>
      <xdr:spPr>
        <a:xfrm>
          <a:off x="19303983" y="809756"/>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Signature</a:t>
          </a:r>
        </a:p>
      </xdr:txBody>
    </xdr:sp>
    <xdr:clientData/>
  </xdr:twoCellAnchor>
  <xdr:twoCellAnchor>
    <xdr:from>
      <xdr:col>16</xdr:col>
      <xdr:colOff>587551</xdr:colOff>
      <xdr:row>0</xdr:row>
      <xdr:rowOff>159821</xdr:rowOff>
    </xdr:from>
    <xdr:to>
      <xdr:col>19</xdr:col>
      <xdr:colOff>20623</xdr:colOff>
      <xdr:row>3</xdr:row>
      <xdr:rowOff>53141</xdr:rowOff>
    </xdr:to>
    <xdr:sp macro="" textlink="">
      <xdr:nvSpPr>
        <xdr:cNvPr id="36" name="Rounded Rectangle 35">
          <a:hlinkClick xmlns:r="http://schemas.openxmlformats.org/officeDocument/2006/relationships" r:id="rId7"/>
        </xdr:cNvPr>
        <xdr:cNvSpPr/>
      </xdr:nvSpPr>
      <xdr:spPr>
        <a:xfrm>
          <a:off x="12392201" y="159821"/>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Pre Enrollment</a:t>
          </a:r>
        </a:p>
      </xdr:txBody>
    </xdr:sp>
    <xdr:clientData/>
  </xdr:twoCellAnchor>
  <xdr:twoCellAnchor>
    <xdr:from>
      <xdr:col>16</xdr:col>
      <xdr:colOff>589981</xdr:colOff>
      <xdr:row>3</xdr:row>
      <xdr:rowOff>200156</xdr:rowOff>
    </xdr:from>
    <xdr:to>
      <xdr:col>19</xdr:col>
      <xdr:colOff>23053</xdr:colOff>
      <xdr:row>5</xdr:row>
      <xdr:rowOff>296676</xdr:rowOff>
    </xdr:to>
    <xdr:sp macro="" textlink="">
      <xdr:nvSpPr>
        <xdr:cNvPr id="37" name="Rounded Rectangle 36">
          <a:hlinkClick xmlns:r="http://schemas.openxmlformats.org/officeDocument/2006/relationships" r:id="rId8"/>
        </xdr:cNvPr>
        <xdr:cNvSpPr/>
      </xdr:nvSpPr>
      <xdr:spPr>
        <a:xfrm>
          <a:off x="12394631" y="809756"/>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Enrolled</a:t>
          </a:r>
        </a:p>
      </xdr:txBody>
    </xdr:sp>
    <xdr:clientData/>
  </xdr:twoCellAnchor>
  <xdr:twoCellAnchor>
    <xdr:from>
      <xdr:col>19</xdr:col>
      <xdr:colOff>141108</xdr:colOff>
      <xdr:row>0</xdr:row>
      <xdr:rowOff>159821</xdr:rowOff>
    </xdr:from>
    <xdr:to>
      <xdr:col>21</xdr:col>
      <xdr:colOff>183780</xdr:colOff>
      <xdr:row>3</xdr:row>
      <xdr:rowOff>53141</xdr:rowOff>
    </xdr:to>
    <xdr:sp macro="" textlink="">
      <xdr:nvSpPr>
        <xdr:cNvPr id="38" name="Rounded Rectangle 37">
          <a:hlinkClick xmlns:r="http://schemas.openxmlformats.org/officeDocument/2006/relationships" r:id="rId9"/>
        </xdr:cNvPr>
        <xdr:cNvSpPr/>
      </xdr:nvSpPr>
      <xdr:spPr>
        <a:xfrm>
          <a:off x="13774558" y="159821"/>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Attendance</a:t>
          </a:r>
          <a:r>
            <a:rPr lang="en-US" sz="1200" b="1" baseline="0">
              <a:solidFill>
                <a:schemeClr val="bg1"/>
              </a:solidFill>
              <a:latin typeface="Times New Roman" pitchFamily="18" charset="0"/>
              <a:cs typeface="Times New Roman" pitchFamily="18" charset="0"/>
            </a:rPr>
            <a:t> Sheet</a:t>
          </a:r>
          <a:endParaRPr lang="en-US" sz="1200" b="1">
            <a:solidFill>
              <a:schemeClr val="bg1"/>
            </a:solidFill>
            <a:latin typeface="Times New Roman" pitchFamily="18" charset="0"/>
            <a:cs typeface="Times New Roman" pitchFamily="18" charset="0"/>
          </a:endParaRPr>
        </a:p>
      </xdr:txBody>
    </xdr:sp>
    <xdr:clientData/>
  </xdr:twoCellAnchor>
  <xdr:twoCellAnchor>
    <xdr:from>
      <xdr:col>19</xdr:col>
      <xdr:colOff>143051</xdr:colOff>
      <xdr:row>3</xdr:row>
      <xdr:rowOff>200156</xdr:rowOff>
    </xdr:from>
    <xdr:to>
      <xdr:col>21</xdr:col>
      <xdr:colOff>185723</xdr:colOff>
      <xdr:row>5</xdr:row>
      <xdr:rowOff>296676</xdr:rowOff>
    </xdr:to>
    <xdr:sp macro="" textlink="">
      <xdr:nvSpPr>
        <xdr:cNvPr id="39" name="Rounded Rectangle 38">
          <a:hlinkClick xmlns:r="http://schemas.openxmlformats.org/officeDocument/2006/relationships" r:id="rId10"/>
        </xdr:cNvPr>
        <xdr:cNvSpPr/>
      </xdr:nvSpPr>
      <xdr:spPr>
        <a:xfrm>
          <a:off x="13776501" y="809756"/>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Materials</a:t>
          </a:r>
          <a:r>
            <a:rPr lang="en-US" sz="1200" b="1" baseline="0">
              <a:solidFill>
                <a:schemeClr val="bg1"/>
              </a:solidFill>
              <a:latin typeface="Times New Roman" pitchFamily="18" charset="0"/>
              <a:cs typeface="Times New Roman" pitchFamily="18" charset="0"/>
            </a:rPr>
            <a:t> Distribution</a:t>
          </a:r>
          <a:endParaRPr lang="en-US" sz="1200" b="1">
            <a:solidFill>
              <a:schemeClr val="bg1"/>
            </a:solidFill>
            <a:latin typeface="Times New Roman" pitchFamily="18" charset="0"/>
            <a:cs typeface="Times New Roman" pitchFamily="18" charset="0"/>
          </a:endParaRPr>
        </a:p>
      </xdr:txBody>
    </xdr:sp>
    <xdr:clientData/>
  </xdr:twoCellAnchor>
  <xdr:twoCellAnchor>
    <xdr:from>
      <xdr:col>21</xdr:col>
      <xdr:colOff>304265</xdr:colOff>
      <xdr:row>0</xdr:row>
      <xdr:rowOff>159821</xdr:rowOff>
    </xdr:from>
    <xdr:to>
      <xdr:col>23</xdr:col>
      <xdr:colOff>346937</xdr:colOff>
      <xdr:row>3</xdr:row>
      <xdr:rowOff>53141</xdr:rowOff>
    </xdr:to>
    <xdr:sp macro="" textlink="">
      <xdr:nvSpPr>
        <xdr:cNvPr id="40" name="Rounded Rectangle 39">
          <a:hlinkClick xmlns:r="http://schemas.openxmlformats.org/officeDocument/2006/relationships" r:id="rId11"/>
        </xdr:cNvPr>
        <xdr:cNvSpPr/>
      </xdr:nvSpPr>
      <xdr:spPr>
        <a:xfrm>
          <a:off x="15156915" y="159821"/>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a:t>
          </a:r>
          <a:r>
            <a:rPr lang="en-US" sz="1200" b="1" baseline="0">
              <a:solidFill>
                <a:schemeClr val="bg1"/>
              </a:solidFill>
              <a:latin typeface="Times New Roman" pitchFamily="18" charset="0"/>
              <a:cs typeface="Times New Roman" pitchFamily="18" charset="0"/>
            </a:rPr>
            <a:t> for ASSET</a:t>
          </a:r>
          <a:endParaRPr lang="en-US" sz="1200" b="1">
            <a:solidFill>
              <a:schemeClr val="bg1"/>
            </a:solidFill>
            <a:latin typeface="Times New Roman" pitchFamily="18" charset="0"/>
            <a:cs typeface="Times New Roman" pitchFamily="18" charset="0"/>
          </a:endParaRPr>
        </a:p>
      </xdr:txBody>
    </xdr:sp>
    <xdr:clientData/>
  </xdr:twoCellAnchor>
  <xdr:twoCellAnchor>
    <xdr:from>
      <xdr:col>23</xdr:col>
      <xdr:colOff>467422</xdr:colOff>
      <xdr:row>0</xdr:row>
      <xdr:rowOff>159821</xdr:rowOff>
    </xdr:from>
    <xdr:to>
      <xdr:col>25</xdr:col>
      <xdr:colOff>510094</xdr:colOff>
      <xdr:row>3</xdr:row>
      <xdr:rowOff>53141</xdr:rowOff>
    </xdr:to>
    <xdr:sp macro="" textlink="">
      <xdr:nvSpPr>
        <xdr:cNvPr id="41" name="Rounded Rectangle 40">
          <a:hlinkClick xmlns:r="http://schemas.openxmlformats.org/officeDocument/2006/relationships" r:id="rId12"/>
        </xdr:cNvPr>
        <xdr:cNvSpPr/>
      </xdr:nvSpPr>
      <xdr:spPr>
        <a:xfrm>
          <a:off x="16539272" y="159821"/>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Bangla</a:t>
          </a:r>
        </a:p>
      </xdr:txBody>
    </xdr:sp>
    <xdr:clientData/>
  </xdr:twoCellAnchor>
  <xdr:twoCellAnchor>
    <xdr:from>
      <xdr:col>21</xdr:col>
      <xdr:colOff>305722</xdr:colOff>
      <xdr:row>3</xdr:row>
      <xdr:rowOff>200156</xdr:rowOff>
    </xdr:from>
    <xdr:to>
      <xdr:col>23</xdr:col>
      <xdr:colOff>348394</xdr:colOff>
      <xdr:row>5</xdr:row>
      <xdr:rowOff>296676</xdr:rowOff>
    </xdr:to>
    <xdr:sp macro="" textlink="">
      <xdr:nvSpPr>
        <xdr:cNvPr id="42" name="Rounded Rectangle 41">
          <a:hlinkClick xmlns:r="http://schemas.openxmlformats.org/officeDocument/2006/relationships" r:id="rId13"/>
        </xdr:cNvPr>
        <xdr:cNvSpPr/>
      </xdr:nvSpPr>
      <xdr:spPr>
        <a:xfrm>
          <a:off x="15158372" y="809756"/>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English</a:t>
          </a:r>
        </a:p>
      </xdr:txBody>
    </xdr:sp>
    <xdr:clientData/>
  </xdr:twoCellAnchor>
  <xdr:twoCellAnchor>
    <xdr:from>
      <xdr:col>23</xdr:col>
      <xdr:colOff>468392</xdr:colOff>
      <xdr:row>3</xdr:row>
      <xdr:rowOff>200156</xdr:rowOff>
    </xdr:from>
    <xdr:to>
      <xdr:col>25</xdr:col>
      <xdr:colOff>511064</xdr:colOff>
      <xdr:row>5</xdr:row>
      <xdr:rowOff>296676</xdr:rowOff>
    </xdr:to>
    <xdr:sp macro="" textlink="">
      <xdr:nvSpPr>
        <xdr:cNvPr id="43" name="Rounded Rectangle 42">
          <a:hlinkClick xmlns:r="http://schemas.openxmlformats.org/officeDocument/2006/relationships" r:id="rId14"/>
        </xdr:cNvPr>
        <xdr:cNvSpPr/>
      </xdr:nvSpPr>
      <xdr:spPr>
        <a:xfrm>
          <a:off x="16540242" y="809756"/>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Contact</a:t>
          </a:r>
          <a:r>
            <a:rPr lang="en-US" sz="1200" b="1" baseline="0">
              <a:solidFill>
                <a:schemeClr val="bg1"/>
              </a:solidFill>
              <a:latin typeface="Times New Roman" pitchFamily="18" charset="0"/>
              <a:cs typeface="Times New Roman" pitchFamily="18" charset="0"/>
            </a:rPr>
            <a:t> No</a:t>
          </a:r>
          <a:endParaRPr lang="en-US" sz="1200" b="1">
            <a:solidFill>
              <a:schemeClr val="bg1"/>
            </a:solidFill>
            <a:latin typeface="Times New Roman" pitchFamily="18" charset="0"/>
            <a:cs typeface="Times New Roman" pitchFamily="18" charset="0"/>
          </a:endParaRPr>
        </a:p>
      </xdr:txBody>
    </xdr:sp>
    <xdr:clientData/>
  </xdr:twoCellAnchor>
  <xdr:twoCellAnchor>
    <xdr:from>
      <xdr:col>26</xdr:col>
      <xdr:colOff>20979</xdr:colOff>
      <xdr:row>0</xdr:row>
      <xdr:rowOff>159821</xdr:rowOff>
    </xdr:from>
    <xdr:to>
      <xdr:col>28</xdr:col>
      <xdr:colOff>63651</xdr:colOff>
      <xdr:row>3</xdr:row>
      <xdr:rowOff>53141</xdr:rowOff>
    </xdr:to>
    <xdr:sp macro="" textlink="">
      <xdr:nvSpPr>
        <xdr:cNvPr id="44" name="Rounded Rectangle 43">
          <a:hlinkClick xmlns:r="http://schemas.openxmlformats.org/officeDocument/2006/relationships" r:id="rId15"/>
        </xdr:cNvPr>
        <xdr:cNvSpPr/>
      </xdr:nvSpPr>
      <xdr:spPr>
        <a:xfrm>
          <a:off x="17921629" y="159821"/>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Training Plan</a:t>
          </a:r>
        </a:p>
      </xdr:txBody>
    </xdr:sp>
    <xdr:clientData/>
  </xdr:twoCellAnchor>
  <xdr:twoCellAnchor>
    <xdr:from>
      <xdr:col>28</xdr:col>
      <xdr:colOff>184133</xdr:colOff>
      <xdr:row>0</xdr:row>
      <xdr:rowOff>159821</xdr:rowOff>
    </xdr:from>
    <xdr:to>
      <xdr:col>30</xdr:col>
      <xdr:colOff>226805</xdr:colOff>
      <xdr:row>3</xdr:row>
      <xdr:rowOff>53141</xdr:rowOff>
    </xdr:to>
    <xdr:sp macro="" textlink="">
      <xdr:nvSpPr>
        <xdr:cNvPr id="45" name="Rounded Rectangle 44">
          <a:hlinkClick xmlns:r="http://schemas.openxmlformats.org/officeDocument/2006/relationships" r:id="rId16"/>
        </xdr:cNvPr>
        <xdr:cNvSpPr/>
      </xdr:nvSpPr>
      <xdr:spPr>
        <a:xfrm>
          <a:off x="19303983" y="159821"/>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Class Routine</a:t>
          </a:r>
        </a:p>
      </xdr:txBody>
    </xdr:sp>
    <xdr:clientData/>
  </xdr:twoCellAnchor>
  <xdr:twoCellAnchor>
    <xdr:from>
      <xdr:col>26</xdr:col>
      <xdr:colOff>21463</xdr:colOff>
      <xdr:row>3</xdr:row>
      <xdr:rowOff>200156</xdr:rowOff>
    </xdr:from>
    <xdr:to>
      <xdr:col>28</xdr:col>
      <xdr:colOff>64135</xdr:colOff>
      <xdr:row>5</xdr:row>
      <xdr:rowOff>296676</xdr:rowOff>
    </xdr:to>
    <xdr:sp macro="" textlink="">
      <xdr:nvSpPr>
        <xdr:cNvPr id="46" name="Rounded Rectangle 45">
          <a:hlinkClick xmlns:r="http://schemas.openxmlformats.org/officeDocument/2006/relationships" r:id="rId17"/>
        </xdr:cNvPr>
        <xdr:cNvSpPr/>
      </xdr:nvSpPr>
      <xdr:spPr>
        <a:xfrm>
          <a:off x="17922113" y="809756"/>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Lesson Plan</a:t>
          </a:r>
        </a:p>
      </xdr:txBody>
    </xdr:sp>
    <xdr:clientData/>
  </xdr:twoCellAnchor>
  <xdr:twoCellAnchor>
    <xdr:from>
      <xdr:col>10</xdr:col>
      <xdr:colOff>0</xdr:colOff>
      <xdr:row>6</xdr:row>
      <xdr:rowOff>0</xdr:rowOff>
    </xdr:from>
    <xdr:to>
      <xdr:col>11</xdr:col>
      <xdr:colOff>0</xdr:colOff>
      <xdr:row>7</xdr:row>
      <xdr:rowOff>434</xdr:rowOff>
    </xdr:to>
    <xdr:pic>
      <xdr:nvPicPr>
        <xdr:cNvPr id="21" name="Picture 20"/>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8356600" y="1435100"/>
          <a:ext cx="501650" cy="514784"/>
        </a:xfrm>
        <a:prstGeom prst="rect">
          <a:avLst/>
        </a:prstGeom>
      </xdr:spPr>
    </xdr:pic>
    <xdr:clientData/>
  </xdr:twoCellAnchor>
  <xdr:twoCellAnchor>
    <xdr:from>
      <xdr:col>10</xdr:col>
      <xdr:colOff>0</xdr:colOff>
      <xdr:row>7</xdr:row>
      <xdr:rowOff>0</xdr:rowOff>
    </xdr:from>
    <xdr:to>
      <xdr:col>11</xdr:col>
      <xdr:colOff>0</xdr:colOff>
      <xdr:row>8</xdr:row>
      <xdr:rowOff>434</xdr:rowOff>
    </xdr:to>
    <xdr:pic>
      <xdr:nvPicPr>
        <xdr:cNvPr id="22" name="Picture 21"/>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8356600" y="1949450"/>
          <a:ext cx="501650" cy="514784"/>
        </a:xfrm>
        <a:prstGeom prst="rect">
          <a:avLst/>
        </a:prstGeom>
      </xdr:spPr>
    </xdr:pic>
    <xdr:clientData/>
  </xdr:twoCellAnchor>
  <xdr:twoCellAnchor>
    <xdr:from>
      <xdr:col>10</xdr:col>
      <xdr:colOff>0</xdr:colOff>
      <xdr:row>7</xdr:row>
      <xdr:rowOff>513916</xdr:rowOff>
    </xdr:from>
    <xdr:to>
      <xdr:col>11</xdr:col>
      <xdr:colOff>0</xdr:colOff>
      <xdr:row>9</xdr:row>
      <xdr:rowOff>0</xdr:rowOff>
    </xdr:to>
    <xdr:pic>
      <xdr:nvPicPr>
        <xdr:cNvPr id="23" name="Picture 22"/>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8356600" y="2463366"/>
          <a:ext cx="501650" cy="514784"/>
        </a:xfrm>
        <a:prstGeom prst="rect">
          <a:avLst/>
        </a:prstGeom>
      </xdr:spPr>
    </xdr:pic>
    <xdr:clientData/>
  </xdr:twoCellAnchor>
  <xdr:twoCellAnchor>
    <xdr:from>
      <xdr:col>10</xdr:col>
      <xdr:colOff>0</xdr:colOff>
      <xdr:row>9</xdr:row>
      <xdr:rowOff>0</xdr:rowOff>
    </xdr:from>
    <xdr:to>
      <xdr:col>11</xdr:col>
      <xdr:colOff>0</xdr:colOff>
      <xdr:row>10</xdr:row>
      <xdr:rowOff>434</xdr:rowOff>
    </xdr:to>
    <xdr:pic>
      <xdr:nvPicPr>
        <xdr:cNvPr id="24" name="Picture 23"/>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8356600" y="2978150"/>
          <a:ext cx="501650" cy="514784"/>
        </a:xfrm>
        <a:prstGeom prst="rect">
          <a:avLst/>
        </a:prstGeom>
      </xdr:spPr>
    </xdr:pic>
    <xdr:clientData/>
  </xdr:twoCellAnchor>
  <xdr:twoCellAnchor>
    <xdr:from>
      <xdr:col>10</xdr:col>
      <xdr:colOff>0</xdr:colOff>
      <xdr:row>10</xdr:row>
      <xdr:rowOff>0</xdr:rowOff>
    </xdr:from>
    <xdr:to>
      <xdr:col>11</xdr:col>
      <xdr:colOff>0</xdr:colOff>
      <xdr:row>11</xdr:row>
      <xdr:rowOff>434</xdr:rowOff>
    </xdr:to>
    <xdr:pic>
      <xdr:nvPicPr>
        <xdr:cNvPr id="25" name="Picture 24"/>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8356600" y="3492500"/>
          <a:ext cx="501650" cy="514784"/>
        </a:xfrm>
        <a:prstGeom prst="rect">
          <a:avLst/>
        </a:prstGeom>
      </xdr:spPr>
    </xdr:pic>
    <xdr:clientData/>
  </xdr:twoCellAnchor>
  <xdr:twoCellAnchor>
    <xdr:from>
      <xdr:col>10</xdr:col>
      <xdr:colOff>0</xdr:colOff>
      <xdr:row>11</xdr:row>
      <xdr:rowOff>0</xdr:rowOff>
    </xdr:from>
    <xdr:to>
      <xdr:col>11</xdr:col>
      <xdr:colOff>0</xdr:colOff>
      <xdr:row>12</xdr:row>
      <xdr:rowOff>434</xdr:rowOff>
    </xdr:to>
    <xdr:pic>
      <xdr:nvPicPr>
        <xdr:cNvPr id="26" name="Picture 25"/>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8356600" y="4006850"/>
          <a:ext cx="501650" cy="514784"/>
        </a:xfrm>
        <a:prstGeom prst="rect">
          <a:avLst/>
        </a:prstGeom>
      </xdr:spPr>
    </xdr:pic>
    <xdr:clientData/>
  </xdr:twoCellAnchor>
  <xdr:twoCellAnchor>
    <xdr:from>
      <xdr:col>10</xdr:col>
      <xdr:colOff>0</xdr:colOff>
      <xdr:row>12</xdr:row>
      <xdr:rowOff>0</xdr:rowOff>
    </xdr:from>
    <xdr:to>
      <xdr:col>11</xdr:col>
      <xdr:colOff>0</xdr:colOff>
      <xdr:row>13</xdr:row>
      <xdr:rowOff>434</xdr:rowOff>
    </xdr:to>
    <xdr:pic>
      <xdr:nvPicPr>
        <xdr:cNvPr id="27" name="Picture 26"/>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8356600" y="4521200"/>
          <a:ext cx="501650" cy="514784"/>
        </a:xfrm>
        <a:prstGeom prst="rect">
          <a:avLst/>
        </a:prstGeom>
      </xdr:spPr>
    </xdr:pic>
    <xdr:clientData/>
  </xdr:twoCellAnchor>
  <xdr:twoCellAnchor>
    <xdr:from>
      <xdr:col>10</xdr:col>
      <xdr:colOff>0</xdr:colOff>
      <xdr:row>12</xdr:row>
      <xdr:rowOff>513916</xdr:rowOff>
    </xdr:from>
    <xdr:to>
      <xdr:col>11</xdr:col>
      <xdr:colOff>0</xdr:colOff>
      <xdr:row>14</xdr:row>
      <xdr:rowOff>0</xdr:rowOff>
    </xdr:to>
    <xdr:pic>
      <xdr:nvPicPr>
        <xdr:cNvPr id="28" name="Picture 27"/>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8356600" y="5035116"/>
          <a:ext cx="501650" cy="514784"/>
        </a:xfrm>
        <a:prstGeom prst="rect">
          <a:avLst/>
        </a:prstGeom>
      </xdr:spPr>
    </xdr:pic>
    <xdr:clientData/>
  </xdr:twoCellAnchor>
  <xdr:twoCellAnchor>
    <xdr:from>
      <xdr:col>10</xdr:col>
      <xdr:colOff>0</xdr:colOff>
      <xdr:row>14</xdr:row>
      <xdr:rowOff>0</xdr:rowOff>
    </xdr:from>
    <xdr:to>
      <xdr:col>11</xdr:col>
      <xdr:colOff>0</xdr:colOff>
      <xdr:row>15</xdr:row>
      <xdr:rowOff>434</xdr:rowOff>
    </xdr:to>
    <xdr:pic>
      <xdr:nvPicPr>
        <xdr:cNvPr id="29" name="Picture 28"/>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tretch>
          <a:fillRect/>
        </a:stretch>
      </xdr:blipFill>
      <xdr:spPr>
        <a:xfrm>
          <a:off x="8356600" y="5549900"/>
          <a:ext cx="501650" cy="514784"/>
        </a:xfrm>
        <a:prstGeom prst="rect">
          <a:avLst/>
        </a:prstGeom>
      </xdr:spPr>
    </xdr:pic>
    <xdr:clientData/>
  </xdr:twoCellAnchor>
  <xdr:twoCellAnchor>
    <xdr:from>
      <xdr:col>10</xdr:col>
      <xdr:colOff>0</xdr:colOff>
      <xdr:row>15</xdr:row>
      <xdr:rowOff>0</xdr:rowOff>
    </xdr:from>
    <xdr:to>
      <xdr:col>11</xdr:col>
      <xdr:colOff>0</xdr:colOff>
      <xdr:row>16</xdr:row>
      <xdr:rowOff>434</xdr:rowOff>
    </xdr:to>
    <xdr:pic>
      <xdr:nvPicPr>
        <xdr:cNvPr id="47" name="Picture 46"/>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Lst>
        </a:blip>
        <a:stretch>
          <a:fillRect/>
        </a:stretch>
      </xdr:blipFill>
      <xdr:spPr>
        <a:xfrm>
          <a:off x="8356600" y="6064250"/>
          <a:ext cx="501650" cy="514784"/>
        </a:xfrm>
        <a:prstGeom prst="rect">
          <a:avLst/>
        </a:prstGeom>
      </xdr:spPr>
    </xdr:pic>
    <xdr:clientData/>
  </xdr:twoCellAnchor>
  <xdr:twoCellAnchor>
    <xdr:from>
      <xdr:col>10</xdr:col>
      <xdr:colOff>0</xdr:colOff>
      <xdr:row>16</xdr:row>
      <xdr:rowOff>0</xdr:rowOff>
    </xdr:from>
    <xdr:to>
      <xdr:col>11</xdr:col>
      <xdr:colOff>0</xdr:colOff>
      <xdr:row>17</xdr:row>
      <xdr:rowOff>434</xdr:rowOff>
    </xdr:to>
    <xdr:pic>
      <xdr:nvPicPr>
        <xdr:cNvPr id="48" name="Picture 47"/>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Lst>
        </a:blip>
        <a:stretch>
          <a:fillRect/>
        </a:stretch>
      </xdr:blipFill>
      <xdr:spPr>
        <a:xfrm>
          <a:off x="8356600" y="6578600"/>
          <a:ext cx="501650" cy="514784"/>
        </a:xfrm>
        <a:prstGeom prst="rect">
          <a:avLst/>
        </a:prstGeom>
      </xdr:spPr>
    </xdr:pic>
    <xdr:clientData/>
  </xdr:twoCellAnchor>
  <xdr:twoCellAnchor>
    <xdr:from>
      <xdr:col>10</xdr:col>
      <xdr:colOff>0</xdr:colOff>
      <xdr:row>17</xdr:row>
      <xdr:rowOff>0</xdr:rowOff>
    </xdr:from>
    <xdr:to>
      <xdr:col>11</xdr:col>
      <xdr:colOff>0</xdr:colOff>
      <xdr:row>18</xdr:row>
      <xdr:rowOff>434</xdr:rowOff>
    </xdr:to>
    <xdr:pic>
      <xdr:nvPicPr>
        <xdr:cNvPr id="49" name="Picture 48"/>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tretch>
          <a:fillRect/>
        </a:stretch>
      </xdr:blipFill>
      <xdr:spPr>
        <a:xfrm>
          <a:off x="8356600" y="7092950"/>
          <a:ext cx="501650" cy="514784"/>
        </a:xfrm>
        <a:prstGeom prst="rect">
          <a:avLst/>
        </a:prstGeom>
      </xdr:spPr>
    </xdr:pic>
    <xdr:clientData/>
  </xdr:twoCellAnchor>
  <xdr:twoCellAnchor>
    <xdr:from>
      <xdr:col>10</xdr:col>
      <xdr:colOff>0</xdr:colOff>
      <xdr:row>18</xdr:row>
      <xdr:rowOff>0</xdr:rowOff>
    </xdr:from>
    <xdr:to>
      <xdr:col>11</xdr:col>
      <xdr:colOff>0</xdr:colOff>
      <xdr:row>19</xdr:row>
      <xdr:rowOff>434</xdr:rowOff>
    </xdr:to>
    <xdr:pic>
      <xdr:nvPicPr>
        <xdr:cNvPr id="50" name="Picture 49"/>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8356600" y="7607300"/>
          <a:ext cx="501650" cy="514784"/>
        </a:xfrm>
        <a:prstGeom prst="rect">
          <a:avLst/>
        </a:prstGeom>
      </xdr:spPr>
    </xdr:pic>
    <xdr:clientData/>
  </xdr:twoCellAnchor>
  <xdr:twoCellAnchor>
    <xdr:from>
      <xdr:col>10</xdr:col>
      <xdr:colOff>0</xdr:colOff>
      <xdr:row>19</xdr:row>
      <xdr:rowOff>0</xdr:rowOff>
    </xdr:from>
    <xdr:to>
      <xdr:col>11</xdr:col>
      <xdr:colOff>0</xdr:colOff>
      <xdr:row>20</xdr:row>
      <xdr:rowOff>434</xdr:rowOff>
    </xdr:to>
    <xdr:pic>
      <xdr:nvPicPr>
        <xdr:cNvPr id="51" name="Picture 50"/>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tretch>
          <a:fillRect/>
        </a:stretch>
      </xdr:blipFill>
      <xdr:spPr>
        <a:xfrm>
          <a:off x="8356600" y="8121650"/>
          <a:ext cx="501650" cy="514784"/>
        </a:xfrm>
        <a:prstGeom prst="rect">
          <a:avLst/>
        </a:prstGeom>
      </xdr:spPr>
    </xdr:pic>
    <xdr:clientData/>
  </xdr:twoCellAnchor>
  <xdr:twoCellAnchor>
    <xdr:from>
      <xdr:col>10</xdr:col>
      <xdr:colOff>0</xdr:colOff>
      <xdr:row>20</xdr:row>
      <xdr:rowOff>0</xdr:rowOff>
    </xdr:from>
    <xdr:to>
      <xdr:col>11</xdr:col>
      <xdr:colOff>0</xdr:colOff>
      <xdr:row>21</xdr:row>
      <xdr:rowOff>434</xdr:rowOff>
    </xdr:to>
    <xdr:pic>
      <xdr:nvPicPr>
        <xdr:cNvPr id="52" name="Picture 51"/>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tretch>
          <a:fillRect/>
        </a:stretch>
      </xdr:blipFill>
      <xdr:spPr>
        <a:xfrm>
          <a:off x="8356600" y="8636000"/>
          <a:ext cx="501650" cy="514784"/>
        </a:xfrm>
        <a:prstGeom prst="rect">
          <a:avLst/>
        </a:prstGeom>
      </xdr:spPr>
    </xdr:pic>
    <xdr:clientData/>
  </xdr:twoCellAnchor>
  <xdr:twoCellAnchor>
    <xdr:from>
      <xdr:col>10</xdr:col>
      <xdr:colOff>0</xdr:colOff>
      <xdr:row>21</xdr:row>
      <xdr:rowOff>0</xdr:rowOff>
    </xdr:from>
    <xdr:to>
      <xdr:col>11</xdr:col>
      <xdr:colOff>0</xdr:colOff>
      <xdr:row>22</xdr:row>
      <xdr:rowOff>434</xdr:rowOff>
    </xdr:to>
    <xdr:pic>
      <xdr:nvPicPr>
        <xdr:cNvPr id="53" name="Picture 52"/>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a:off x="8356600" y="9150350"/>
          <a:ext cx="501650" cy="514784"/>
        </a:xfrm>
        <a:prstGeom prst="rect">
          <a:avLst/>
        </a:prstGeom>
      </xdr:spPr>
    </xdr:pic>
    <xdr:clientData/>
  </xdr:twoCellAnchor>
  <xdr:twoCellAnchor>
    <xdr:from>
      <xdr:col>10</xdr:col>
      <xdr:colOff>0</xdr:colOff>
      <xdr:row>22</xdr:row>
      <xdr:rowOff>0</xdr:rowOff>
    </xdr:from>
    <xdr:to>
      <xdr:col>11</xdr:col>
      <xdr:colOff>0</xdr:colOff>
      <xdr:row>23</xdr:row>
      <xdr:rowOff>434</xdr:rowOff>
    </xdr:to>
    <xdr:pic>
      <xdr:nvPicPr>
        <xdr:cNvPr id="54" name="Picture 53"/>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8356600" y="9664700"/>
          <a:ext cx="501650" cy="514784"/>
        </a:xfrm>
        <a:prstGeom prst="rect">
          <a:avLst/>
        </a:prstGeom>
      </xdr:spPr>
    </xdr:pic>
    <xdr:clientData/>
  </xdr:twoCellAnchor>
  <xdr:twoCellAnchor>
    <xdr:from>
      <xdr:col>10</xdr:col>
      <xdr:colOff>0</xdr:colOff>
      <xdr:row>23</xdr:row>
      <xdr:rowOff>0</xdr:rowOff>
    </xdr:from>
    <xdr:to>
      <xdr:col>11</xdr:col>
      <xdr:colOff>0</xdr:colOff>
      <xdr:row>24</xdr:row>
      <xdr:rowOff>434</xdr:rowOff>
    </xdr:to>
    <xdr:pic>
      <xdr:nvPicPr>
        <xdr:cNvPr id="55" name="Picture 54"/>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8356600" y="10179050"/>
          <a:ext cx="501650" cy="514784"/>
        </a:xfrm>
        <a:prstGeom prst="rect">
          <a:avLst/>
        </a:prstGeom>
      </xdr:spPr>
    </xdr:pic>
    <xdr:clientData/>
  </xdr:twoCellAnchor>
  <xdr:twoCellAnchor>
    <xdr:from>
      <xdr:col>10</xdr:col>
      <xdr:colOff>0</xdr:colOff>
      <xdr:row>24</xdr:row>
      <xdr:rowOff>0</xdr:rowOff>
    </xdr:from>
    <xdr:to>
      <xdr:col>11</xdr:col>
      <xdr:colOff>0</xdr:colOff>
      <xdr:row>25</xdr:row>
      <xdr:rowOff>434</xdr:rowOff>
    </xdr:to>
    <xdr:pic>
      <xdr:nvPicPr>
        <xdr:cNvPr id="56" name="Picture 55"/>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Lst>
        </a:blip>
        <a:stretch>
          <a:fillRect/>
        </a:stretch>
      </xdr:blipFill>
      <xdr:spPr>
        <a:xfrm>
          <a:off x="8356600" y="10693400"/>
          <a:ext cx="501650" cy="514784"/>
        </a:xfrm>
        <a:prstGeom prst="rect">
          <a:avLst/>
        </a:prstGeom>
      </xdr:spPr>
    </xdr:pic>
    <xdr:clientData/>
  </xdr:twoCellAnchor>
  <xdr:twoCellAnchor>
    <xdr:from>
      <xdr:col>10</xdr:col>
      <xdr:colOff>0</xdr:colOff>
      <xdr:row>25</xdr:row>
      <xdr:rowOff>0</xdr:rowOff>
    </xdr:from>
    <xdr:to>
      <xdr:col>11</xdr:col>
      <xdr:colOff>0</xdr:colOff>
      <xdr:row>26</xdr:row>
      <xdr:rowOff>434</xdr:rowOff>
    </xdr:to>
    <xdr:pic>
      <xdr:nvPicPr>
        <xdr:cNvPr id="57" name="Picture 56"/>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tretch>
          <a:fillRect/>
        </a:stretch>
      </xdr:blipFill>
      <xdr:spPr>
        <a:xfrm>
          <a:off x="8356600" y="11207750"/>
          <a:ext cx="501650" cy="514784"/>
        </a:xfrm>
        <a:prstGeom prst="rect">
          <a:avLst/>
        </a:prstGeom>
      </xdr:spPr>
    </xdr:pic>
    <xdr:clientData/>
  </xdr:twoCellAnchor>
  <xdr:twoCellAnchor>
    <xdr:from>
      <xdr:col>10</xdr:col>
      <xdr:colOff>0</xdr:colOff>
      <xdr:row>26</xdr:row>
      <xdr:rowOff>513916</xdr:rowOff>
    </xdr:from>
    <xdr:to>
      <xdr:col>11</xdr:col>
      <xdr:colOff>0</xdr:colOff>
      <xdr:row>28</xdr:row>
      <xdr:rowOff>0</xdr:rowOff>
    </xdr:to>
    <xdr:pic>
      <xdr:nvPicPr>
        <xdr:cNvPr id="58" name="Picture 57"/>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8356600" y="12236016"/>
          <a:ext cx="501650" cy="514784"/>
        </a:xfrm>
        <a:prstGeom prst="rect">
          <a:avLst/>
        </a:prstGeom>
      </xdr:spPr>
    </xdr:pic>
    <xdr:clientData/>
  </xdr:twoCellAnchor>
  <xdr:twoCellAnchor>
    <xdr:from>
      <xdr:col>10</xdr:col>
      <xdr:colOff>0</xdr:colOff>
      <xdr:row>28</xdr:row>
      <xdr:rowOff>0</xdr:rowOff>
    </xdr:from>
    <xdr:to>
      <xdr:col>11</xdr:col>
      <xdr:colOff>0</xdr:colOff>
      <xdr:row>29</xdr:row>
      <xdr:rowOff>434</xdr:rowOff>
    </xdr:to>
    <xdr:pic>
      <xdr:nvPicPr>
        <xdr:cNvPr id="59" name="Picture 58"/>
        <xdr:cNvPicPr>
          <a:picLocks noChangeAspect="1"/>
        </xdr:cNvPicPr>
      </xdr:nvPicPr>
      <xdr:blipFill>
        <a:blip xmlns:r="http://schemas.openxmlformats.org/officeDocument/2006/relationships" r:embed="rId39" cstate="print">
          <a:extLst>
            <a:ext uri="{28A0092B-C50C-407E-A947-70E740481C1C}">
              <a14:useLocalDpi xmlns:a14="http://schemas.microsoft.com/office/drawing/2010/main" val="0"/>
            </a:ext>
          </a:extLst>
        </a:blip>
        <a:stretch>
          <a:fillRect/>
        </a:stretch>
      </xdr:blipFill>
      <xdr:spPr>
        <a:xfrm>
          <a:off x="8356600" y="12750800"/>
          <a:ext cx="501650" cy="514784"/>
        </a:xfrm>
        <a:prstGeom prst="rect">
          <a:avLst/>
        </a:prstGeom>
      </xdr:spPr>
    </xdr:pic>
    <xdr:clientData/>
  </xdr:twoCellAnchor>
  <xdr:twoCellAnchor>
    <xdr:from>
      <xdr:col>10</xdr:col>
      <xdr:colOff>0</xdr:colOff>
      <xdr:row>29</xdr:row>
      <xdr:rowOff>0</xdr:rowOff>
    </xdr:from>
    <xdr:to>
      <xdr:col>11</xdr:col>
      <xdr:colOff>0</xdr:colOff>
      <xdr:row>30</xdr:row>
      <xdr:rowOff>434</xdr:rowOff>
    </xdr:to>
    <xdr:pic>
      <xdr:nvPicPr>
        <xdr:cNvPr id="60" name="Picture 59"/>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Lst>
        </a:blip>
        <a:stretch>
          <a:fillRect/>
        </a:stretch>
      </xdr:blipFill>
      <xdr:spPr>
        <a:xfrm>
          <a:off x="8356600" y="13265150"/>
          <a:ext cx="501650" cy="514784"/>
        </a:xfrm>
        <a:prstGeom prst="rect">
          <a:avLst/>
        </a:prstGeom>
      </xdr:spPr>
    </xdr:pic>
    <xdr:clientData/>
  </xdr:twoCellAnchor>
  <xdr:twoCellAnchor editAs="oneCell">
    <xdr:from>
      <xdr:col>10</xdr:col>
      <xdr:colOff>0</xdr:colOff>
      <xdr:row>26</xdr:row>
      <xdr:rowOff>0</xdr:rowOff>
    </xdr:from>
    <xdr:to>
      <xdr:col>11</xdr:col>
      <xdr:colOff>730</xdr:colOff>
      <xdr:row>26</xdr:row>
      <xdr:rowOff>502380</xdr:rowOff>
    </xdr:to>
    <xdr:pic>
      <xdr:nvPicPr>
        <xdr:cNvPr id="61" name="Picture 60"/>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val="0"/>
            </a:ext>
          </a:extLst>
        </a:blip>
        <a:stretch>
          <a:fillRect/>
        </a:stretch>
      </xdr:blipFill>
      <xdr:spPr>
        <a:xfrm>
          <a:off x="8356600" y="11722100"/>
          <a:ext cx="502380" cy="5023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1333500</xdr:colOff>
      <xdr:row>3</xdr:row>
      <xdr:rowOff>53351</xdr:rowOff>
    </xdr:to>
    <xdr:pic>
      <xdr:nvPicPr>
        <xdr:cNvPr id="2" name="Picture 1"/>
        <xdr:cNvPicPr>
          <a:picLocks noChangeAspect="1"/>
        </xdr:cNvPicPr>
      </xdr:nvPicPr>
      <xdr:blipFill>
        <a:blip xmlns:r="http://schemas.openxmlformats.org/officeDocument/2006/relationships" r:embed="rId1">
          <a:extLst>
            <a:ext uri="{BEBA8EAE-BF5A-486C-A8C5-ECC9F3942E4B}">
              <a14:imgProps xmlns:a14="http://schemas.microsoft.com/office/drawing/2010/main">
                <a14:imgLayer r:embed="rId2">
                  <a14:imgEffect>
                    <a14:sharpenSoften amount="50000"/>
                  </a14:imgEffect>
                  <a14:imgEffect>
                    <a14:saturation sat="400000"/>
                  </a14:imgEffect>
                </a14:imgLayer>
              </a14:imgProps>
            </a:ext>
            <a:ext uri="{28A0092B-C50C-407E-A947-70E740481C1C}">
              <a14:useLocalDpi xmlns:a14="http://schemas.microsoft.com/office/drawing/2010/main" val="0"/>
            </a:ext>
          </a:extLst>
        </a:blip>
        <a:stretch>
          <a:fillRect/>
        </a:stretch>
      </xdr:blipFill>
      <xdr:spPr>
        <a:xfrm>
          <a:off x="0" y="0"/>
          <a:ext cx="1898650" cy="757454"/>
        </a:xfrm>
        <a:prstGeom prst="rect">
          <a:avLst/>
        </a:prstGeom>
      </xdr:spPr>
    </xdr:pic>
    <xdr:clientData/>
  </xdr:twoCellAnchor>
  <xdr:twoCellAnchor editAs="oneCell">
    <xdr:from>
      <xdr:col>27</xdr:col>
      <xdr:colOff>110344</xdr:colOff>
      <xdr:row>0</xdr:row>
      <xdr:rowOff>171450</xdr:rowOff>
    </xdr:from>
    <xdr:to>
      <xdr:col>33</xdr:col>
      <xdr:colOff>539749</xdr:colOff>
      <xdr:row>2</xdr:row>
      <xdr:rowOff>10546</xdr:rowOff>
    </xdr:to>
    <xdr:pic>
      <xdr:nvPicPr>
        <xdr:cNvPr id="3" name="Picture 2"/>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873344" y="171450"/>
          <a:ext cx="1877205" cy="333649"/>
        </a:xfrm>
        <a:prstGeom prst="rect">
          <a:avLst/>
        </a:prstGeom>
      </xdr:spPr>
    </xdr:pic>
    <xdr:clientData/>
  </xdr:twoCellAnchor>
  <xdr:twoCellAnchor>
    <xdr:from>
      <xdr:col>34</xdr:col>
      <xdr:colOff>52295</xdr:colOff>
      <xdr:row>0</xdr:row>
      <xdr:rowOff>67236</xdr:rowOff>
    </xdr:from>
    <xdr:to>
      <xdr:col>37</xdr:col>
      <xdr:colOff>157857</xdr:colOff>
      <xdr:row>5</xdr:row>
      <xdr:rowOff>186766</xdr:rowOff>
    </xdr:to>
    <xdr:grpSp>
      <xdr:nvGrpSpPr>
        <xdr:cNvPr id="22" name="Group 21">
          <a:hlinkClick xmlns:r="http://schemas.openxmlformats.org/officeDocument/2006/relationships" r:id="rId4"/>
        </xdr:cNvPr>
        <xdr:cNvGrpSpPr/>
      </xdr:nvGrpSpPr>
      <xdr:grpSpPr>
        <a:xfrm>
          <a:off x="10623177" y="67236"/>
          <a:ext cx="822739" cy="1277471"/>
          <a:chOff x="4443148" y="929029"/>
          <a:chExt cx="1509346" cy="1641257"/>
        </a:xfrm>
        <a:solidFill>
          <a:srgbClr val="FFFFC5"/>
        </a:solidFill>
        <a:effectLst>
          <a:glow rad="63500">
            <a:schemeClr val="accent6">
              <a:satMod val="175000"/>
              <a:alpha val="40000"/>
            </a:schemeClr>
          </a:glow>
        </a:effectLst>
      </xdr:grpSpPr>
      <xdr:sp macro="" textlink="">
        <xdr:nvSpPr>
          <xdr:cNvPr id="23" name="Isosceles Triangle 22"/>
          <xdr:cNvSpPr/>
        </xdr:nvSpPr>
        <xdr:spPr>
          <a:xfrm>
            <a:off x="4443148" y="929029"/>
            <a:ext cx="1509346" cy="820616"/>
          </a:xfrm>
          <a:prstGeom prst="triangle">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600">
              <a:solidFill>
                <a:srgbClr val="FF0000"/>
              </a:solidFill>
            </a:endParaRPr>
          </a:p>
        </xdr:txBody>
      </xdr:sp>
      <xdr:sp macro="" textlink="">
        <xdr:nvSpPr>
          <xdr:cNvPr id="24" name="Rectangle 23"/>
          <xdr:cNvSpPr/>
        </xdr:nvSpPr>
        <xdr:spPr>
          <a:xfrm>
            <a:off x="4708771" y="1730942"/>
            <a:ext cx="991578" cy="839344"/>
          </a:xfrm>
          <a:prstGeom prst="rect">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800" b="1">
                <a:solidFill>
                  <a:srgbClr val="FF0000"/>
                </a:solidFill>
                <a:latin typeface="Times New Roman" pitchFamily="18" charset="0"/>
                <a:cs typeface="Times New Roman" pitchFamily="18" charset="0"/>
              </a:rPr>
              <a:t>HOME</a:t>
            </a:r>
          </a:p>
        </xdr:txBody>
      </xdr:sp>
    </xdr:grpSp>
    <xdr:clientData/>
  </xdr:twoCellAnchor>
  <xdr:twoCellAnchor>
    <xdr:from>
      <xdr:col>38</xdr:col>
      <xdr:colOff>94869</xdr:colOff>
      <xdr:row>0</xdr:row>
      <xdr:rowOff>182607</xdr:rowOff>
    </xdr:from>
    <xdr:to>
      <xdr:col>44</xdr:col>
      <xdr:colOff>9119</xdr:colOff>
      <xdr:row>2</xdr:row>
      <xdr:rowOff>192468</xdr:rowOff>
    </xdr:to>
    <xdr:sp macro="" textlink="">
      <xdr:nvSpPr>
        <xdr:cNvPr id="25" name="Rounded Rectangle 24">
          <a:hlinkClick xmlns:r="http://schemas.openxmlformats.org/officeDocument/2006/relationships" r:id="rId5"/>
        </xdr:cNvPr>
        <xdr:cNvSpPr/>
      </xdr:nvSpPr>
      <xdr:spPr>
        <a:xfrm>
          <a:off x="11621987" y="182607"/>
          <a:ext cx="1258956" cy="502920"/>
        </a:xfrm>
        <a:prstGeom prst="roundRect">
          <a:avLst/>
        </a:prstGeom>
        <a:solidFill>
          <a:srgbClr val="66FF99"/>
        </a:solidFill>
        <a:effectLst>
          <a:glow rad="139700">
            <a:schemeClr val="accent3">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ADD</a:t>
          </a:r>
          <a:r>
            <a:rPr lang="en-US" sz="1200" b="1" baseline="0">
              <a:ln w="3175">
                <a:solidFill>
                  <a:schemeClr val="tx1"/>
                </a:solidFill>
              </a:ln>
              <a:solidFill>
                <a:schemeClr val="tx1"/>
              </a:solidFill>
              <a:latin typeface="Times New Roman" pitchFamily="18" charset="0"/>
              <a:cs typeface="Times New Roman" pitchFamily="18" charset="0"/>
            </a:rPr>
            <a:t> TRAINEE</a:t>
          </a:r>
          <a:endParaRPr lang="en-US" sz="1200" b="1">
            <a:ln w="3175">
              <a:solidFill>
                <a:schemeClr val="tx1"/>
              </a:solidFill>
            </a:ln>
            <a:solidFill>
              <a:schemeClr val="tx1"/>
            </a:solidFill>
            <a:latin typeface="Times New Roman" pitchFamily="18" charset="0"/>
            <a:cs typeface="Times New Roman" pitchFamily="18" charset="0"/>
          </a:endParaRPr>
        </a:p>
      </xdr:txBody>
    </xdr:sp>
    <xdr:clientData/>
  </xdr:twoCellAnchor>
  <xdr:twoCellAnchor>
    <xdr:from>
      <xdr:col>38</xdr:col>
      <xdr:colOff>94869</xdr:colOff>
      <xdr:row>3</xdr:row>
      <xdr:rowOff>130307</xdr:rowOff>
    </xdr:from>
    <xdr:to>
      <xdr:col>44</xdr:col>
      <xdr:colOff>12035</xdr:colOff>
      <xdr:row>5</xdr:row>
      <xdr:rowOff>177521</xdr:rowOff>
    </xdr:to>
    <xdr:sp macro="" textlink="">
      <xdr:nvSpPr>
        <xdr:cNvPr id="26" name="Rounded Rectangle 25">
          <a:hlinkClick xmlns:r="http://schemas.openxmlformats.org/officeDocument/2006/relationships" r:id="rId6"/>
        </xdr:cNvPr>
        <xdr:cNvSpPr/>
      </xdr:nvSpPr>
      <xdr:spPr>
        <a:xfrm>
          <a:off x="11621987" y="832542"/>
          <a:ext cx="1261872" cy="502920"/>
        </a:xfrm>
        <a:prstGeom prst="roundRect">
          <a:avLst/>
        </a:prstGeom>
        <a:solidFill>
          <a:srgbClr val="FF7C80"/>
        </a:solidFill>
        <a:effectLst>
          <a:glow rad="139700">
            <a:schemeClr val="accent2">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RESULT</a:t>
          </a:r>
        </a:p>
      </xdr:txBody>
    </xdr:sp>
    <xdr:clientData/>
  </xdr:twoCellAnchor>
  <xdr:twoCellAnchor>
    <xdr:from>
      <xdr:col>91</xdr:col>
      <xdr:colOff>19034</xdr:colOff>
      <xdr:row>3</xdr:row>
      <xdr:rowOff>130307</xdr:rowOff>
    </xdr:from>
    <xdr:to>
      <xdr:col>99</xdr:col>
      <xdr:colOff>85611</xdr:colOff>
      <xdr:row>5</xdr:row>
      <xdr:rowOff>177521</xdr:rowOff>
    </xdr:to>
    <xdr:sp macro="" textlink="">
      <xdr:nvSpPr>
        <xdr:cNvPr id="27" name="Rounded Rectangle 26">
          <a:hlinkClick xmlns:r="http://schemas.openxmlformats.org/officeDocument/2006/relationships" r:id="rId7"/>
        </xdr:cNvPr>
        <xdr:cNvSpPr/>
      </xdr:nvSpPr>
      <xdr:spPr>
        <a:xfrm>
          <a:off x="19913210" y="832542"/>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Signature</a:t>
          </a:r>
        </a:p>
      </xdr:txBody>
    </xdr:sp>
    <xdr:clientData/>
  </xdr:twoCellAnchor>
  <xdr:twoCellAnchor>
    <xdr:from>
      <xdr:col>44</xdr:col>
      <xdr:colOff>129604</xdr:colOff>
      <xdr:row>0</xdr:row>
      <xdr:rowOff>182607</xdr:rowOff>
    </xdr:from>
    <xdr:to>
      <xdr:col>53</xdr:col>
      <xdr:colOff>46771</xdr:colOff>
      <xdr:row>2</xdr:row>
      <xdr:rowOff>192468</xdr:rowOff>
    </xdr:to>
    <xdr:sp macro="" textlink="">
      <xdr:nvSpPr>
        <xdr:cNvPr id="28" name="Rounded Rectangle 27">
          <a:hlinkClick xmlns:r="http://schemas.openxmlformats.org/officeDocument/2006/relationships" r:id="rId8"/>
        </xdr:cNvPr>
        <xdr:cNvSpPr/>
      </xdr:nvSpPr>
      <xdr:spPr>
        <a:xfrm>
          <a:off x="13001428" y="182607"/>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Pre Enrollment</a:t>
          </a:r>
        </a:p>
      </xdr:txBody>
    </xdr:sp>
    <xdr:clientData/>
  </xdr:twoCellAnchor>
  <xdr:twoCellAnchor>
    <xdr:from>
      <xdr:col>44</xdr:col>
      <xdr:colOff>132034</xdr:colOff>
      <xdr:row>3</xdr:row>
      <xdr:rowOff>130307</xdr:rowOff>
    </xdr:from>
    <xdr:to>
      <xdr:col>53</xdr:col>
      <xdr:colOff>49201</xdr:colOff>
      <xdr:row>5</xdr:row>
      <xdr:rowOff>177521</xdr:rowOff>
    </xdr:to>
    <xdr:sp macro="" textlink="">
      <xdr:nvSpPr>
        <xdr:cNvPr id="29" name="Rounded Rectangle 28">
          <a:hlinkClick xmlns:r="http://schemas.openxmlformats.org/officeDocument/2006/relationships" r:id="rId9"/>
        </xdr:cNvPr>
        <xdr:cNvSpPr/>
      </xdr:nvSpPr>
      <xdr:spPr>
        <a:xfrm>
          <a:off x="13003858" y="832542"/>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Enrolled</a:t>
          </a:r>
        </a:p>
      </xdr:txBody>
    </xdr:sp>
    <xdr:clientData/>
  </xdr:twoCellAnchor>
  <xdr:twoCellAnchor>
    <xdr:from>
      <xdr:col>54</xdr:col>
      <xdr:colOff>17844</xdr:colOff>
      <xdr:row>0</xdr:row>
      <xdr:rowOff>182607</xdr:rowOff>
    </xdr:from>
    <xdr:to>
      <xdr:col>62</xdr:col>
      <xdr:colOff>84422</xdr:colOff>
      <xdr:row>2</xdr:row>
      <xdr:rowOff>192468</xdr:rowOff>
    </xdr:to>
    <xdr:sp macro="" textlink="">
      <xdr:nvSpPr>
        <xdr:cNvPr id="30" name="Rounded Rectangle 29">
          <a:hlinkClick xmlns:r="http://schemas.openxmlformats.org/officeDocument/2006/relationships" r:id="rId10"/>
        </xdr:cNvPr>
        <xdr:cNvSpPr/>
      </xdr:nvSpPr>
      <xdr:spPr>
        <a:xfrm>
          <a:off x="14383785" y="182607"/>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Attendance</a:t>
          </a:r>
          <a:r>
            <a:rPr lang="en-US" sz="1200" b="1" baseline="0">
              <a:solidFill>
                <a:schemeClr val="bg1"/>
              </a:solidFill>
              <a:latin typeface="Times New Roman" pitchFamily="18" charset="0"/>
              <a:cs typeface="Times New Roman" pitchFamily="18" charset="0"/>
            </a:rPr>
            <a:t> Sheet</a:t>
          </a:r>
          <a:endParaRPr lang="en-US" sz="1200" b="1">
            <a:solidFill>
              <a:schemeClr val="bg1"/>
            </a:solidFill>
            <a:latin typeface="Times New Roman" pitchFamily="18" charset="0"/>
            <a:cs typeface="Times New Roman" pitchFamily="18" charset="0"/>
          </a:endParaRPr>
        </a:p>
      </xdr:txBody>
    </xdr:sp>
    <xdr:clientData/>
  </xdr:twoCellAnchor>
  <xdr:twoCellAnchor>
    <xdr:from>
      <xdr:col>54</xdr:col>
      <xdr:colOff>19787</xdr:colOff>
      <xdr:row>3</xdr:row>
      <xdr:rowOff>130307</xdr:rowOff>
    </xdr:from>
    <xdr:to>
      <xdr:col>62</xdr:col>
      <xdr:colOff>86365</xdr:colOff>
      <xdr:row>5</xdr:row>
      <xdr:rowOff>177521</xdr:rowOff>
    </xdr:to>
    <xdr:sp macro="" textlink="">
      <xdr:nvSpPr>
        <xdr:cNvPr id="31" name="Rounded Rectangle 30">
          <a:hlinkClick xmlns:r="http://schemas.openxmlformats.org/officeDocument/2006/relationships" r:id="rId11"/>
        </xdr:cNvPr>
        <xdr:cNvSpPr/>
      </xdr:nvSpPr>
      <xdr:spPr>
        <a:xfrm>
          <a:off x="14385728" y="832542"/>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Materials</a:t>
          </a:r>
          <a:r>
            <a:rPr lang="en-US" sz="1200" b="1" baseline="0">
              <a:solidFill>
                <a:schemeClr val="bg1"/>
              </a:solidFill>
              <a:latin typeface="Times New Roman" pitchFamily="18" charset="0"/>
              <a:cs typeface="Times New Roman" pitchFamily="18" charset="0"/>
            </a:rPr>
            <a:t> Distribution</a:t>
          </a:r>
          <a:endParaRPr lang="en-US" sz="1200" b="1">
            <a:solidFill>
              <a:schemeClr val="bg1"/>
            </a:solidFill>
            <a:latin typeface="Times New Roman" pitchFamily="18" charset="0"/>
            <a:cs typeface="Times New Roman" pitchFamily="18" charset="0"/>
          </a:endParaRPr>
        </a:p>
      </xdr:txBody>
    </xdr:sp>
    <xdr:clientData/>
  </xdr:twoCellAnchor>
  <xdr:twoCellAnchor>
    <xdr:from>
      <xdr:col>63</xdr:col>
      <xdr:colOff>55495</xdr:colOff>
      <xdr:row>0</xdr:row>
      <xdr:rowOff>182607</xdr:rowOff>
    </xdr:from>
    <xdr:to>
      <xdr:col>71</xdr:col>
      <xdr:colOff>122073</xdr:colOff>
      <xdr:row>2</xdr:row>
      <xdr:rowOff>192468</xdr:rowOff>
    </xdr:to>
    <xdr:sp macro="" textlink="">
      <xdr:nvSpPr>
        <xdr:cNvPr id="32" name="Rounded Rectangle 31">
          <a:hlinkClick xmlns:r="http://schemas.openxmlformats.org/officeDocument/2006/relationships" r:id="rId12"/>
        </xdr:cNvPr>
        <xdr:cNvSpPr/>
      </xdr:nvSpPr>
      <xdr:spPr>
        <a:xfrm>
          <a:off x="15766142" y="182607"/>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a:t>
          </a:r>
          <a:r>
            <a:rPr lang="en-US" sz="1200" b="1" baseline="0">
              <a:solidFill>
                <a:schemeClr val="bg1"/>
              </a:solidFill>
              <a:latin typeface="Times New Roman" pitchFamily="18" charset="0"/>
              <a:cs typeface="Times New Roman" pitchFamily="18" charset="0"/>
            </a:rPr>
            <a:t> for ASSET</a:t>
          </a:r>
          <a:endParaRPr lang="en-US" sz="1200" b="1">
            <a:solidFill>
              <a:schemeClr val="bg1"/>
            </a:solidFill>
            <a:latin typeface="Times New Roman" pitchFamily="18" charset="0"/>
            <a:cs typeface="Times New Roman" pitchFamily="18" charset="0"/>
          </a:endParaRPr>
        </a:p>
      </xdr:txBody>
    </xdr:sp>
    <xdr:clientData/>
  </xdr:twoCellAnchor>
  <xdr:twoCellAnchor>
    <xdr:from>
      <xdr:col>72</xdr:col>
      <xdr:colOff>93146</xdr:colOff>
      <xdr:row>0</xdr:row>
      <xdr:rowOff>182607</xdr:rowOff>
    </xdr:from>
    <xdr:to>
      <xdr:col>81</xdr:col>
      <xdr:colOff>10312</xdr:colOff>
      <xdr:row>2</xdr:row>
      <xdr:rowOff>192468</xdr:rowOff>
    </xdr:to>
    <xdr:sp macro="" textlink="">
      <xdr:nvSpPr>
        <xdr:cNvPr id="33" name="Rounded Rectangle 32">
          <a:hlinkClick xmlns:r="http://schemas.openxmlformats.org/officeDocument/2006/relationships" r:id="rId13"/>
        </xdr:cNvPr>
        <xdr:cNvSpPr/>
      </xdr:nvSpPr>
      <xdr:spPr>
        <a:xfrm>
          <a:off x="17148499" y="182607"/>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Bangla</a:t>
          </a:r>
        </a:p>
      </xdr:txBody>
    </xdr:sp>
    <xdr:clientData/>
  </xdr:twoCellAnchor>
  <xdr:twoCellAnchor>
    <xdr:from>
      <xdr:col>63</xdr:col>
      <xdr:colOff>56952</xdr:colOff>
      <xdr:row>3</xdr:row>
      <xdr:rowOff>130307</xdr:rowOff>
    </xdr:from>
    <xdr:to>
      <xdr:col>71</xdr:col>
      <xdr:colOff>123530</xdr:colOff>
      <xdr:row>5</xdr:row>
      <xdr:rowOff>177521</xdr:rowOff>
    </xdr:to>
    <xdr:sp macro="" textlink="">
      <xdr:nvSpPr>
        <xdr:cNvPr id="34" name="Rounded Rectangle 33">
          <a:hlinkClick xmlns:r="http://schemas.openxmlformats.org/officeDocument/2006/relationships" r:id="rId14"/>
        </xdr:cNvPr>
        <xdr:cNvSpPr/>
      </xdr:nvSpPr>
      <xdr:spPr>
        <a:xfrm>
          <a:off x="15767599" y="832542"/>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English</a:t>
          </a:r>
        </a:p>
      </xdr:txBody>
    </xdr:sp>
    <xdr:clientData/>
  </xdr:twoCellAnchor>
  <xdr:twoCellAnchor>
    <xdr:from>
      <xdr:col>72</xdr:col>
      <xdr:colOff>94116</xdr:colOff>
      <xdr:row>3</xdr:row>
      <xdr:rowOff>130307</xdr:rowOff>
    </xdr:from>
    <xdr:to>
      <xdr:col>81</xdr:col>
      <xdr:colOff>11282</xdr:colOff>
      <xdr:row>5</xdr:row>
      <xdr:rowOff>177521</xdr:rowOff>
    </xdr:to>
    <xdr:sp macro="" textlink="">
      <xdr:nvSpPr>
        <xdr:cNvPr id="35" name="Rounded Rectangle 34">
          <a:hlinkClick xmlns:r="http://schemas.openxmlformats.org/officeDocument/2006/relationships" r:id="rId15"/>
        </xdr:cNvPr>
        <xdr:cNvSpPr/>
      </xdr:nvSpPr>
      <xdr:spPr>
        <a:xfrm>
          <a:off x="17149469" y="832542"/>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Contact</a:t>
          </a:r>
          <a:r>
            <a:rPr lang="en-US" sz="1200" b="1" baseline="0">
              <a:solidFill>
                <a:schemeClr val="bg1"/>
              </a:solidFill>
              <a:latin typeface="Times New Roman" pitchFamily="18" charset="0"/>
              <a:cs typeface="Times New Roman" pitchFamily="18" charset="0"/>
            </a:rPr>
            <a:t> No</a:t>
          </a:r>
          <a:endParaRPr lang="en-US" sz="1200" b="1">
            <a:solidFill>
              <a:schemeClr val="bg1"/>
            </a:solidFill>
            <a:latin typeface="Times New Roman" pitchFamily="18" charset="0"/>
            <a:cs typeface="Times New Roman" pitchFamily="18" charset="0"/>
          </a:endParaRPr>
        </a:p>
      </xdr:txBody>
    </xdr:sp>
    <xdr:clientData/>
  </xdr:twoCellAnchor>
  <xdr:twoCellAnchor>
    <xdr:from>
      <xdr:col>81</xdr:col>
      <xdr:colOff>130797</xdr:colOff>
      <xdr:row>0</xdr:row>
      <xdr:rowOff>182607</xdr:rowOff>
    </xdr:from>
    <xdr:to>
      <xdr:col>90</xdr:col>
      <xdr:colOff>47963</xdr:colOff>
      <xdr:row>2</xdr:row>
      <xdr:rowOff>192468</xdr:rowOff>
    </xdr:to>
    <xdr:sp macro="" textlink="">
      <xdr:nvSpPr>
        <xdr:cNvPr id="36" name="Rounded Rectangle 35">
          <a:hlinkClick xmlns:r="http://schemas.openxmlformats.org/officeDocument/2006/relationships" r:id="rId16"/>
        </xdr:cNvPr>
        <xdr:cNvSpPr/>
      </xdr:nvSpPr>
      <xdr:spPr>
        <a:xfrm>
          <a:off x="18530856" y="182607"/>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Training Plan</a:t>
          </a:r>
        </a:p>
      </xdr:txBody>
    </xdr:sp>
    <xdr:clientData/>
  </xdr:twoCellAnchor>
  <xdr:twoCellAnchor>
    <xdr:from>
      <xdr:col>91</xdr:col>
      <xdr:colOff>19034</xdr:colOff>
      <xdr:row>0</xdr:row>
      <xdr:rowOff>182607</xdr:rowOff>
    </xdr:from>
    <xdr:to>
      <xdr:col>99</xdr:col>
      <xdr:colOff>85611</xdr:colOff>
      <xdr:row>2</xdr:row>
      <xdr:rowOff>192468</xdr:rowOff>
    </xdr:to>
    <xdr:sp macro="" textlink="">
      <xdr:nvSpPr>
        <xdr:cNvPr id="37" name="Rounded Rectangle 36">
          <a:hlinkClick xmlns:r="http://schemas.openxmlformats.org/officeDocument/2006/relationships" r:id="rId17"/>
        </xdr:cNvPr>
        <xdr:cNvSpPr/>
      </xdr:nvSpPr>
      <xdr:spPr>
        <a:xfrm>
          <a:off x="19913210" y="182607"/>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Class Routine</a:t>
          </a:r>
        </a:p>
      </xdr:txBody>
    </xdr:sp>
    <xdr:clientData/>
  </xdr:twoCellAnchor>
  <xdr:twoCellAnchor>
    <xdr:from>
      <xdr:col>81</xdr:col>
      <xdr:colOff>131281</xdr:colOff>
      <xdr:row>3</xdr:row>
      <xdr:rowOff>130307</xdr:rowOff>
    </xdr:from>
    <xdr:to>
      <xdr:col>90</xdr:col>
      <xdr:colOff>48447</xdr:colOff>
      <xdr:row>5</xdr:row>
      <xdr:rowOff>177521</xdr:rowOff>
    </xdr:to>
    <xdr:sp macro="" textlink="">
      <xdr:nvSpPr>
        <xdr:cNvPr id="38" name="Rounded Rectangle 37">
          <a:hlinkClick xmlns:r="http://schemas.openxmlformats.org/officeDocument/2006/relationships" r:id="rId18"/>
        </xdr:cNvPr>
        <xdr:cNvSpPr/>
      </xdr:nvSpPr>
      <xdr:spPr>
        <a:xfrm>
          <a:off x="18531340" y="832542"/>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Lesson Plan</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1113118</xdr:colOff>
      <xdr:row>2</xdr:row>
      <xdr:rowOff>74706</xdr:rowOff>
    </xdr:to>
    <xdr:pic>
      <xdr:nvPicPr>
        <xdr:cNvPr id="2" name="Picture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471706" cy="537882"/>
        </a:xfrm>
        <a:prstGeom prst="rect">
          <a:avLst/>
        </a:prstGeom>
      </xdr:spPr>
    </xdr:pic>
    <xdr:clientData/>
  </xdr:twoCellAnchor>
  <xdr:twoCellAnchor editAs="oneCell">
    <xdr:from>
      <xdr:col>9</xdr:col>
      <xdr:colOff>560297</xdr:colOff>
      <xdr:row>0</xdr:row>
      <xdr:rowOff>115777</xdr:rowOff>
    </xdr:from>
    <xdr:to>
      <xdr:col>10</xdr:col>
      <xdr:colOff>1466853</xdr:colOff>
      <xdr:row>1</xdr:row>
      <xdr:rowOff>164945</xdr:rowOff>
    </xdr:to>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752356" y="115777"/>
          <a:ext cx="1578909" cy="280756"/>
        </a:xfrm>
        <a:prstGeom prst="rect">
          <a:avLst/>
        </a:prstGeom>
      </xdr:spPr>
    </xdr:pic>
    <xdr:clientData/>
  </xdr:twoCellAnchor>
  <xdr:twoCellAnchor>
    <xdr:from>
      <xdr:col>11</xdr:col>
      <xdr:colOff>119537</xdr:colOff>
      <xdr:row>0</xdr:row>
      <xdr:rowOff>52294</xdr:rowOff>
    </xdr:from>
    <xdr:to>
      <xdr:col>12</xdr:col>
      <xdr:colOff>329687</xdr:colOff>
      <xdr:row>5</xdr:row>
      <xdr:rowOff>171824</xdr:rowOff>
    </xdr:to>
    <xdr:grpSp>
      <xdr:nvGrpSpPr>
        <xdr:cNvPr id="20" name="Group 19">
          <a:hlinkClick xmlns:r="http://schemas.openxmlformats.org/officeDocument/2006/relationships" r:id="rId3"/>
        </xdr:cNvPr>
        <xdr:cNvGrpSpPr/>
      </xdr:nvGrpSpPr>
      <xdr:grpSpPr>
        <a:xfrm>
          <a:off x="7552772" y="52294"/>
          <a:ext cx="822739" cy="1277471"/>
          <a:chOff x="4443148" y="929029"/>
          <a:chExt cx="1509346" cy="1641257"/>
        </a:xfrm>
        <a:solidFill>
          <a:srgbClr val="FFFFC5"/>
        </a:solidFill>
        <a:effectLst>
          <a:glow rad="63500">
            <a:schemeClr val="accent6">
              <a:satMod val="175000"/>
              <a:alpha val="40000"/>
            </a:schemeClr>
          </a:glow>
        </a:effectLst>
      </xdr:grpSpPr>
      <xdr:sp macro="" textlink="">
        <xdr:nvSpPr>
          <xdr:cNvPr id="21" name="Isosceles Triangle 20"/>
          <xdr:cNvSpPr/>
        </xdr:nvSpPr>
        <xdr:spPr>
          <a:xfrm>
            <a:off x="4443148" y="929029"/>
            <a:ext cx="1509346" cy="820616"/>
          </a:xfrm>
          <a:prstGeom prst="triangle">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600">
              <a:solidFill>
                <a:srgbClr val="FF0000"/>
              </a:solidFill>
            </a:endParaRPr>
          </a:p>
        </xdr:txBody>
      </xdr:sp>
      <xdr:sp macro="" textlink="">
        <xdr:nvSpPr>
          <xdr:cNvPr id="22" name="Rectangle 21"/>
          <xdr:cNvSpPr/>
        </xdr:nvSpPr>
        <xdr:spPr>
          <a:xfrm>
            <a:off x="4708771" y="1730942"/>
            <a:ext cx="991578" cy="839344"/>
          </a:xfrm>
          <a:prstGeom prst="rect">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800" b="1">
                <a:solidFill>
                  <a:srgbClr val="FF0000"/>
                </a:solidFill>
                <a:latin typeface="Times New Roman" pitchFamily="18" charset="0"/>
                <a:cs typeface="Times New Roman" pitchFamily="18" charset="0"/>
              </a:rPr>
              <a:t>HOME</a:t>
            </a:r>
          </a:p>
        </xdr:txBody>
      </xdr:sp>
    </xdr:grpSp>
    <xdr:clientData/>
  </xdr:twoCellAnchor>
  <xdr:twoCellAnchor>
    <xdr:from>
      <xdr:col>12</xdr:col>
      <xdr:colOff>505758</xdr:colOff>
      <xdr:row>0</xdr:row>
      <xdr:rowOff>167665</xdr:rowOff>
    </xdr:from>
    <xdr:to>
      <xdr:col>14</xdr:col>
      <xdr:colOff>539538</xdr:colOff>
      <xdr:row>2</xdr:row>
      <xdr:rowOff>207409</xdr:rowOff>
    </xdr:to>
    <xdr:sp macro="" textlink="">
      <xdr:nvSpPr>
        <xdr:cNvPr id="23" name="Rounded Rectangle 22">
          <a:hlinkClick xmlns:r="http://schemas.openxmlformats.org/officeDocument/2006/relationships" r:id="rId4"/>
        </xdr:cNvPr>
        <xdr:cNvSpPr/>
      </xdr:nvSpPr>
      <xdr:spPr>
        <a:xfrm>
          <a:off x="8551582" y="167665"/>
          <a:ext cx="1258956" cy="502920"/>
        </a:xfrm>
        <a:prstGeom prst="roundRect">
          <a:avLst/>
        </a:prstGeom>
        <a:solidFill>
          <a:srgbClr val="66FF99"/>
        </a:solidFill>
        <a:effectLst>
          <a:glow rad="139700">
            <a:schemeClr val="accent3">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ADD</a:t>
          </a:r>
          <a:r>
            <a:rPr lang="en-US" sz="1200" b="1" baseline="0">
              <a:ln w="3175">
                <a:solidFill>
                  <a:schemeClr val="tx1"/>
                </a:solidFill>
              </a:ln>
              <a:solidFill>
                <a:schemeClr val="tx1"/>
              </a:solidFill>
              <a:latin typeface="Times New Roman" pitchFamily="18" charset="0"/>
              <a:cs typeface="Times New Roman" pitchFamily="18" charset="0"/>
            </a:rPr>
            <a:t> TRAINEE</a:t>
          </a:r>
          <a:endParaRPr lang="en-US" sz="1200" b="1">
            <a:ln w="3175">
              <a:solidFill>
                <a:schemeClr val="tx1"/>
              </a:solidFill>
            </a:ln>
            <a:solidFill>
              <a:schemeClr val="tx1"/>
            </a:solidFill>
            <a:latin typeface="Times New Roman" pitchFamily="18" charset="0"/>
            <a:cs typeface="Times New Roman" pitchFamily="18" charset="0"/>
          </a:endParaRPr>
        </a:p>
      </xdr:txBody>
    </xdr:sp>
    <xdr:clientData/>
  </xdr:twoCellAnchor>
  <xdr:twoCellAnchor>
    <xdr:from>
      <xdr:col>12</xdr:col>
      <xdr:colOff>505758</xdr:colOff>
      <xdr:row>3</xdr:row>
      <xdr:rowOff>122835</xdr:rowOff>
    </xdr:from>
    <xdr:to>
      <xdr:col>14</xdr:col>
      <xdr:colOff>542454</xdr:colOff>
      <xdr:row>5</xdr:row>
      <xdr:rowOff>162579</xdr:rowOff>
    </xdr:to>
    <xdr:sp macro="" textlink="">
      <xdr:nvSpPr>
        <xdr:cNvPr id="24" name="Rounded Rectangle 23">
          <a:hlinkClick xmlns:r="http://schemas.openxmlformats.org/officeDocument/2006/relationships" r:id="rId5"/>
        </xdr:cNvPr>
        <xdr:cNvSpPr/>
      </xdr:nvSpPr>
      <xdr:spPr>
        <a:xfrm>
          <a:off x="8551582" y="817600"/>
          <a:ext cx="1261872" cy="502920"/>
        </a:xfrm>
        <a:prstGeom prst="roundRect">
          <a:avLst/>
        </a:prstGeom>
        <a:solidFill>
          <a:srgbClr val="FF7C80"/>
        </a:solidFill>
        <a:effectLst>
          <a:glow rad="139700">
            <a:schemeClr val="accent2">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RESULT</a:t>
          </a:r>
        </a:p>
      </xdr:txBody>
    </xdr:sp>
    <xdr:clientData/>
  </xdr:twoCellAnchor>
  <xdr:twoCellAnchor>
    <xdr:from>
      <xdr:col>26</xdr:col>
      <xdr:colOff>220746</xdr:colOff>
      <xdr:row>3</xdr:row>
      <xdr:rowOff>122835</xdr:rowOff>
    </xdr:from>
    <xdr:to>
      <xdr:col>28</xdr:col>
      <xdr:colOff>257442</xdr:colOff>
      <xdr:row>5</xdr:row>
      <xdr:rowOff>162579</xdr:rowOff>
    </xdr:to>
    <xdr:sp macro="" textlink="">
      <xdr:nvSpPr>
        <xdr:cNvPr id="25" name="Rounded Rectangle 24">
          <a:hlinkClick xmlns:r="http://schemas.openxmlformats.org/officeDocument/2006/relationships" r:id="rId6"/>
        </xdr:cNvPr>
        <xdr:cNvSpPr/>
      </xdr:nvSpPr>
      <xdr:spPr>
        <a:xfrm>
          <a:off x="16842805" y="817600"/>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Signature</a:t>
          </a:r>
        </a:p>
      </xdr:txBody>
    </xdr:sp>
    <xdr:clientData/>
  </xdr:twoCellAnchor>
  <xdr:twoCellAnchor>
    <xdr:from>
      <xdr:col>15</xdr:col>
      <xdr:colOff>47435</xdr:colOff>
      <xdr:row>0</xdr:row>
      <xdr:rowOff>167665</xdr:rowOff>
    </xdr:from>
    <xdr:to>
      <xdr:col>17</xdr:col>
      <xdr:colOff>84130</xdr:colOff>
      <xdr:row>2</xdr:row>
      <xdr:rowOff>207409</xdr:rowOff>
    </xdr:to>
    <xdr:sp macro="" textlink="">
      <xdr:nvSpPr>
        <xdr:cNvPr id="26" name="Rounded Rectangle 25">
          <a:hlinkClick xmlns:r="http://schemas.openxmlformats.org/officeDocument/2006/relationships" r:id="rId7"/>
        </xdr:cNvPr>
        <xdr:cNvSpPr/>
      </xdr:nvSpPr>
      <xdr:spPr>
        <a:xfrm>
          <a:off x="9931023" y="167665"/>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Pre Enrollment</a:t>
          </a:r>
        </a:p>
      </xdr:txBody>
    </xdr:sp>
    <xdr:clientData/>
  </xdr:twoCellAnchor>
  <xdr:twoCellAnchor>
    <xdr:from>
      <xdr:col>15</xdr:col>
      <xdr:colOff>49865</xdr:colOff>
      <xdr:row>3</xdr:row>
      <xdr:rowOff>122835</xdr:rowOff>
    </xdr:from>
    <xdr:to>
      <xdr:col>17</xdr:col>
      <xdr:colOff>86560</xdr:colOff>
      <xdr:row>5</xdr:row>
      <xdr:rowOff>162579</xdr:rowOff>
    </xdr:to>
    <xdr:sp macro="" textlink="">
      <xdr:nvSpPr>
        <xdr:cNvPr id="27" name="Rounded Rectangle 26">
          <a:hlinkClick xmlns:r="http://schemas.openxmlformats.org/officeDocument/2006/relationships" r:id="rId8"/>
        </xdr:cNvPr>
        <xdr:cNvSpPr/>
      </xdr:nvSpPr>
      <xdr:spPr>
        <a:xfrm>
          <a:off x="9933453" y="817600"/>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Enrolled</a:t>
          </a:r>
        </a:p>
      </xdr:txBody>
    </xdr:sp>
    <xdr:clientData/>
  </xdr:twoCellAnchor>
  <xdr:twoCellAnchor>
    <xdr:from>
      <xdr:col>17</xdr:col>
      <xdr:colOff>204615</xdr:colOff>
      <xdr:row>0</xdr:row>
      <xdr:rowOff>167665</xdr:rowOff>
    </xdr:from>
    <xdr:to>
      <xdr:col>19</xdr:col>
      <xdr:colOff>241311</xdr:colOff>
      <xdr:row>2</xdr:row>
      <xdr:rowOff>207409</xdr:rowOff>
    </xdr:to>
    <xdr:sp macro="" textlink="">
      <xdr:nvSpPr>
        <xdr:cNvPr id="28" name="Rounded Rectangle 27">
          <a:hlinkClick xmlns:r="http://schemas.openxmlformats.org/officeDocument/2006/relationships" r:id="rId9"/>
        </xdr:cNvPr>
        <xdr:cNvSpPr/>
      </xdr:nvSpPr>
      <xdr:spPr>
        <a:xfrm>
          <a:off x="11313380" y="167665"/>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Attendance</a:t>
          </a:r>
          <a:r>
            <a:rPr lang="en-US" sz="1200" b="1" baseline="0">
              <a:solidFill>
                <a:schemeClr val="bg1"/>
              </a:solidFill>
              <a:latin typeface="Times New Roman" pitchFamily="18" charset="0"/>
              <a:cs typeface="Times New Roman" pitchFamily="18" charset="0"/>
            </a:rPr>
            <a:t> Sheet</a:t>
          </a:r>
          <a:endParaRPr lang="en-US" sz="1200" b="1">
            <a:solidFill>
              <a:schemeClr val="bg1"/>
            </a:solidFill>
            <a:latin typeface="Times New Roman" pitchFamily="18" charset="0"/>
            <a:cs typeface="Times New Roman" pitchFamily="18" charset="0"/>
          </a:endParaRPr>
        </a:p>
      </xdr:txBody>
    </xdr:sp>
    <xdr:clientData/>
  </xdr:twoCellAnchor>
  <xdr:twoCellAnchor>
    <xdr:from>
      <xdr:col>17</xdr:col>
      <xdr:colOff>206558</xdr:colOff>
      <xdr:row>3</xdr:row>
      <xdr:rowOff>122835</xdr:rowOff>
    </xdr:from>
    <xdr:to>
      <xdr:col>19</xdr:col>
      <xdr:colOff>243254</xdr:colOff>
      <xdr:row>5</xdr:row>
      <xdr:rowOff>162579</xdr:rowOff>
    </xdr:to>
    <xdr:sp macro="" textlink="">
      <xdr:nvSpPr>
        <xdr:cNvPr id="29" name="Rounded Rectangle 28">
          <a:hlinkClick xmlns:r="http://schemas.openxmlformats.org/officeDocument/2006/relationships" r:id="rId10"/>
        </xdr:cNvPr>
        <xdr:cNvSpPr/>
      </xdr:nvSpPr>
      <xdr:spPr>
        <a:xfrm>
          <a:off x="11315323" y="817600"/>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Materials</a:t>
          </a:r>
          <a:r>
            <a:rPr lang="en-US" sz="1200" b="1" baseline="0">
              <a:solidFill>
                <a:schemeClr val="bg1"/>
              </a:solidFill>
              <a:latin typeface="Times New Roman" pitchFamily="18" charset="0"/>
              <a:cs typeface="Times New Roman" pitchFamily="18" charset="0"/>
            </a:rPr>
            <a:t> Distribution</a:t>
          </a:r>
          <a:endParaRPr lang="en-US" sz="1200" b="1">
            <a:solidFill>
              <a:schemeClr val="bg1"/>
            </a:solidFill>
            <a:latin typeface="Times New Roman" pitchFamily="18" charset="0"/>
            <a:cs typeface="Times New Roman" pitchFamily="18" charset="0"/>
          </a:endParaRPr>
        </a:p>
      </xdr:txBody>
    </xdr:sp>
    <xdr:clientData/>
  </xdr:twoCellAnchor>
  <xdr:twoCellAnchor>
    <xdr:from>
      <xdr:col>19</xdr:col>
      <xdr:colOff>361796</xdr:colOff>
      <xdr:row>0</xdr:row>
      <xdr:rowOff>167665</xdr:rowOff>
    </xdr:from>
    <xdr:to>
      <xdr:col>21</xdr:col>
      <xdr:colOff>398491</xdr:colOff>
      <xdr:row>2</xdr:row>
      <xdr:rowOff>207409</xdr:rowOff>
    </xdr:to>
    <xdr:sp macro="" textlink="">
      <xdr:nvSpPr>
        <xdr:cNvPr id="30" name="Rounded Rectangle 29">
          <a:hlinkClick xmlns:r="http://schemas.openxmlformats.org/officeDocument/2006/relationships" r:id="rId11"/>
        </xdr:cNvPr>
        <xdr:cNvSpPr/>
      </xdr:nvSpPr>
      <xdr:spPr>
        <a:xfrm>
          <a:off x="12695737" y="167665"/>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a:t>
          </a:r>
          <a:r>
            <a:rPr lang="en-US" sz="1200" b="1" baseline="0">
              <a:solidFill>
                <a:schemeClr val="bg1"/>
              </a:solidFill>
              <a:latin typeface="Times New Roman" pitchFamily="18" charset="0"/>
              <a:cs typeface="Times New Roman" pitchFamily="18" charset="0"/>
            </a:rPr>
            <a:t> for ASSET</a:t>
          </a:r>
          <a:endParaRPr lang="en-US" sz="1200" b="1">
            <a:solidFill>
              <a:schemeClr val="bg1"/>
            </a:solidFill>
            <a:latin typeface="Times New Roman" pitchFamily="18" charset="0"/>
            <a:cs typeface="Times New Roman" pitchFamily="18" charset="0"/>
          </a:endParaRPr>
        </a:p>
      </xdr:txBody>
    </xdr:sp>
    <xdr:clientData/>
  </xdr:twoCellAnchor>
  <xdr:twoCellAnchor>
    <xdr:from>
      <xdr:col>21</xdr:col>
      <xdr:colOff>518976</xdr:colOff>
      <xdr:row>0</xdr:row>
      <xdr:rowOff>167665</xdr:rowOff>
    </xdr:from>
    <xdr:to>
      <xdr:col>23</xdr:col>
      <xdr:colOff>555672</xdr:colOff>
      <xdr:row>2</xdr:row>
      <xdr:rowOff>207409</xdr:rowOff>
    </xdr:to>
    <xdr:sp macro="" textlink="">
      <xdr:nvSpPr>
        <xdr:cNvPr id="31" name="Rounded Rectangle 30">
          <a:hlinkClick xmlns:r="http://schemas.openxmlformats.org/officeDocument/2006/relationships" r:id="rId12"/>
        </xdr:cNvPr>
        <xdr:cNvSpPr/>
      </xdr:nvSpPr>
      <xdr:spPr>
        <a:xfrm>
          <a:off x="14078094" y="167665"/>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Bangla</a:t>
          </a:r>
        </a:p>
      </xdr:txBody>
    </xdr:sp>
    <xdr:clientData/>
  </xdr:twoCellAnchor>
  <xdr:twoCellAnchor>
    <xdr:from>
      <xdr:col>19</xdr:col>
      <xdr:colOff>363253</xdr:colOff>
      <xdr:row>3</xdr:row>
      <xdr:rowOff>122835</xdr:rowOff>
    </xdr:from>
    <xdr:to>
      <xdr:col>21</xdr:col>
      <xdr:colOff>399948</xdr:colOff>
      <xdr:row>5</xdr:row>
      <xdr:rowOff>162579</xdr:rowOff>
    </xdr:to>
    <xdr:sp macro="" textlink="">
      <xdr:nvSpPr>
        <xdr:cNvPr id="32" name="Rounded Rectangle 31">
          <a:hlinkClick xmlns:r="http://schemas.openxmlformats.org/officeDocument/2006/relationships" r:id="rId13"/>
        </xdr:cNvPr>
        <xdr:cNvSpPr/>
      </xdr:nvSpPr>
      <xdr:spPr>
        <a:xfrm>
          <a:off x="12697194" y="817600"/>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English</a:t>
          </a:r>
        </a:p>
      </xdr:txBody>
    </xdr:sp>
    <xdr:clientData/>
  </xdr:twoCellAnchor>
  <xdr:twoCellAnchor>
    <xdr:from>
      <xdr:col>21</xdr:col>
      <xdr:colOff>519946</xdr:colOff>
      <xdr:row>3</xdr:row>
      <xdr:rowOff>122835</xdr:rowOff>
    </xdr:from>
    <xdr:to>
      <xdr:col>23</xdr:col>
      <xdr:colOff>556642</xdr:colOff>
      <xdr:row>5</xdr:row>
      <xdr:rowOff>162579</xdr:rowOff>
    </xdr:to>
    <xdr:sp macro="" textlink="">
      <xdr:nvSpPr>
        <xdr:cNvPr id="33" name="Rounded Rectangle 32">
          <a:hlinkClick xmlns:r="http://schemas.openxmlformats.org/officeDocument/2006/relationships" r:id="rId14"/>
        </xdr:cNvPr>
        <xdr:cNvSpPr/>
      </xdr:nvSpPr>
      <xdr:spPr>
        <a:xfrm>
          <a:off x="14079064" y="817600"/>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Contact</a:t>
          </a:r>
          <a:r>
            <a:rPr lang="en-US" sz="1200" b="1" baseline="0">
              <a:solidFill>
                <a:schemeClr val="bg1"/>
              </a:solidFill>
              <a:latin typeface="Times New Roman" pitchFamily="18" charset="0"/>
              <a:cs typeface="Times New Roman" pitchFamily="18" charset="0"/>
            </a:rPr>
            <a:t> No</a:t>
          </a:r>
          <a:endParaRPr lang="en-US" sz="1200" b="1">
            <a:solidFill>
              <a:schemeClr val="bg1"/>
            </a:solidFill>
            <a:latin typeface="Times New Roman" pitchFamily="18" charset="0"/>
            <a:cs typeface="Times New Roman" pitchFamily="18" charset="0"/>
          </a:endParaRPr>
        </a:p>
      </xdr:txBody>
    </xdr:sp>
    <xdr:clientData/>
  </xdr:twoCellAnchor>
  <xdr:twoCellAnchor>
    <xdr:from>
      <xdr:col>24</xdr:col>
      <xdr:colOff>63569</xdr:colOff>
      <xdr:row>0</xdr:row>
      <xdr:rowOff>167665</xdr:rowOff>
    </xdr:from>
    <xdr:to>
      <xdr:col>26</xdr:col>
      <xdr:colOff>100264</xdr:colOff>
      <xdr:row>2</xdr:row>
      <xdr:rowOff>207409</xdr:rowOff>
    </xdr:to>
    <xdr:sp macro="" textlink="">
      <xdr:nvSpPr>
        <xdr:cNvPr id="34" name="Rounded Rectangle 33">
          <a:hlinkClick xmlns:r="http://schemas.openxmlformats.org/officeDocument/2006/relationships" r:id="rId15"/>
        </xdr:cNvPr>
        <xdr:cNvSpPr/>
      </xdr:nvSpPr>
      <xdr:spPr>
        <a:xfrm>
          <a:off x="15460451" y="167665"/>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Training Plan</a:t>
          </a:r>
        </a:p>
      </xdr:txBody>
    </xdr:sp>
    <xdr:clientData/>
  </xdr:twoCellAnchor>
  <xdr:twoCellAnchor>
    <xdr:from>
      <xdr:col>26</xdr:col>
      <xdr:colOff>220746</xdr:colOff>
      <xdr:row>0</xdr:row>
      <xdr:rowOff>167665</xdr:rowOff>
    </xdr:from>
    <xdr:to>
      <xdr:col>28</xdr:col>
      <xdr:colOff>257442</xdr:colOff>
      <xdr:row>2</xdr:row>
      <xdr:rowOff>207409</xdr:rowOff>
    </xdr:to>
    <xdr:sp macro="" textlink="">
      <xdr:nvSpPr>
        <xdr:cNvPr id="35" name="Rounded Rectangle 34">
          <a:hlinkClick xmlns:r="http://schemas.openxmlformats.org/officeDocument/2006/relationships" r:id="rId16"/>
        </xdr:cNvPr>
        <xdr:cNvSpPr/>
      </xdr:nvSpPr>
      <xdr:spPr>
        <a:xfrm>
          <a:off x="16842805" y="167665"/>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Class Routine</a:t>
          </a:r>
        </a:p>
      </xdr:txBody>
    </xdr:sp>
    <xdr:clientData/>
  </xdr:twoCellAnchor>
  <xdr:twoCellAnchor>
    <xdr:from>
      <xdr:col>24</xdr:col>
      <xdr:colOff>64053</xdr:colOff>
      <xdr:row>3</xdr:row>
      <xdr:rowOff>122835</xdr:rowOff>
    </xdr:from>
    <xdr:to>
      <xdr:col>26</xdr:col>
      <xdr:colOff>100748</xdr:colOff>
      <xdr:row>5</xdr:row>
      <xdr:rowOff>162579</xdr:rowOff>
    </xdr:to>
    <xdr:sp macro="" textlink="">
      <xdr:nvSpPr>
        <xdr:cNvPr id="36" name="Rounded Rectangle 35">
          <a:hlinkClick xmlns:r="http://schemas.openxmlformats.org/officeDocument/2006/relationships" r:id="rId17"/>
        </xdr:cNvPr>
        <xdr:cNvSpPr/>
      </xdr:nvSpPr>
      <xdr:spPr>
        <a:xfrm>
          <a:off x="15460935" y="817600"/>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Lesson Plan</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381000</xdr:colOff>
      <xdr:row>2</xdr:row>
      <xdr:rowOff>198867</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546412" cy="617220"/>
        </a:xfrm>
        <a:prstGeom prst="rect">
          <a:avLst/>
        </a:prstGeom>
      </xdr:spPr>
    </xdr:pic>
    <xdr:clientData/>
  </xdr:twoCellAnchor>
  <xdr:twoCellAnchor>
    <xdr:from>
      <xdr:col>4</xdr:col>
      <xdr:colOff>769844</xdr:colOff>
      <xdr:row>0</xdr:row>
      <xdr:rowOff>119944</xdr:rowOff>
    </xdr:from>
    <xdr:to>
      <xdr:col>5</xdr:col>
      <xdr:colOff>1049244</xdr:colOff>
      <xdr:row>1</xdr:row>
      <xdr:rowOff>149895</xdr:rowOff>
    </xdr:to>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431491" y="119944"/>
          <a:ext cx="1444812" cy="239127"/>
        </a:xfrm>
        <a:prstGeom prst="rect">
          <a:avLst/>
        </a:prstGeom>
      </xdr:spPr>
    </xdr:pic>
    <xdr:clientData/>
  </xdr:twoCellAnchor>
  <xdr:twoCellAnchor>
    <xdr:from>
      <xdr:col>6</xdr:col>
      <xdr:colOff>89647</xdr:colOff>
      <xdr:row>0</xdr:row>
      <xdr:rowOff>29883</xdr:rowOff>
    </xdr:from>
    <xdr:to>
      <xdr:col>7</xdr:col>
      <xdr:colOff>254975</xdr:colOff>
      <xdr:row>8</xdr:row>
      <xdr:rowOff>141942</xdr:rowOff>
    </xdr:to>
    <xdr:grpSp>
      <xdr:nvGrpSpPr>
        <xdr:cNvPr id="25" name="Group 24">
          <a:hlinkClick xmlns:r="http://schemas.openxmlformats.org/officeDocument/2006/relationships" r:id="rId3"/>
        </xdr:cNvPr>
        <xdr:cNvGrpSpPr/>
      </xdr:nvGrpSpPr>
      <xdr:grpSpPr>
        <a:xfrm>
          <a:off x="7082118" y="29883"/>
          <a:ext cx="822739" cy="1277471"/>
          <a:chOff x="4443148" y="929029"/>
          <a:chExt cx="1509346" cy="1641257"/>
        </a:xfrm>
        <a:solidFill>
          <a:srgbClr val="FFFFC5"/>
        </a:solidFill>
        <a:effectLst>
          <a:glow rad="63500">
            <a:schemeClr val="accent6">
              <a:satMod val="175000"/>
              <a:alpha val="40000"/>
            </a:schemeClr>
          </a:glow>
        </a:effectLst>
      </xdr:grpSpPr>
      <xdr:sp macro="" textlink="">
        <xdr:nvSpPr>
          <xdr:cNvPr id="26" name="Isosceles Triangle 25"/>
          <xdr:cNvSpPr/>
        </xdr:nvSpPr>
        <xdr:spPr>
          <a:xfrm>
            <a:off x="4443148" y="929029"/>
            <a:ext cx="1509346" cy="820616"/>
          </a:xfrm>
          <a:prstGeom prst="triangle">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600">
              <a:solidFill>
                <a:srgbClr val="FF0000"/>
              </a:solidFill>
            </a:endParaRPr>
          </a:p>
        </xdr:txBody>
      </xdr:sp>
      <xdr:sp macro="" textlink="">
        <xdr:nvSpPr>
          <xdr:cNvPr id="27" name="Rectangle 26"/>
          <xdr:cNvSpPr/>
        </xdr:nvSpPr>
        <xdr:spPr>
          <a:xfrm>
            <a:off x="4708771" y="1730942"/>
            <a:ext cx="991578" cy="839344"/>
          </a:xfrm>
          <a:prstGeom prst="rect">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800" b="1">
                <a:solidFill>
                  <a:srgbClr val="FF0000"/>
                </a:solidFill>
                <a:latin typeface="Times New Roman" pitchFamily="18" charset="0"/>
                <a:cs typeface="Times New Roman" pitchFamily="18" charset="0"/>
              </a:rPr>
              <a:t>HOME</a:t>
            </a:r>
          </a:p>
        </xdr:txBody>
      </xdr:sp>
    </xdr:grpSp>
    <xdr:clientData/>
  </xdr:twoCellAnchor>
  <xdr:twoCellAnchor>
    <xdr:from>
      <xdr:col>7</xdr:col>
      <xdr:colOff>431046</xdr:colOff>
      <xdr:row>0</xdr:row>
      <xdr:rowOff>145254</xdr:rowOff>
    </xdr:from>
    <xdr:to>
      <xdr:col>8</xdr:col>
      <xdr:colOff>427472</xdr:colOff>
      <xdr:row>3</xdr:row>
      <xdr:rowOff>65468</xdr:rowOff>
    </xdr:to>
    <xdr:sp macro="" textlink="">
      <xdr:nvSpPr>
        <xdr:cNvPr id="28" name="Rounded Rectangle 27">
          <a:hlinkClick xmlns:r="http://schemas.openxmlformats.org/officeDocument/2006/relationships" r:id="rId4"/>
        </xdr:cNvPr>
        <xdr:cNvSpPr/>
      </xdr:nvSpPr>
      <xdr:spPr>
        <a:xfrm>
          <a:off x="8080928" y="145254"/>
          <a:ext cx="1258956" cy="502920"/>
        </a:xfrm>
        <a:prstGeom prst="roundRect">
          <a:avLst/>
        </a:prstGeom>
        <a:solidFill>
          <a:srgbClr val="66FF99"/>
        </a:solidFill>
        <a:effectLst>
          <a:glow rad="139700">
            <a:schemeClr val="accent3">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ADD</a:t>
          </a:r>
          <a:r>
            <a:rPr lang="en-US" sz="1200" b="1" baseline="0">
              <a:ln w="3175">
                <a:solidFill>
                  <a:schemeClr val="tx1"/>
                </a:solidFill>
              </a:ln>
              <a:solidFill>
                <a:schemeClr val="tx1"/>
              </a:solidFill>
              <a:latin typeface="Times New Roman" pitchFamily="18" charset="0"/>
              <a:cs typeface="Times New Roman" pitchFamily="18" charset="0"/>
            </a:rPr>
            <a:t> TRAINEE</a:t>
          </a:r>
          <a:endParaRPr lang="en-US" sz="1200" b="1">
            <a:ln w="3175">
              <a:solidFill>
                <a:schemeClr val="tx1"/>
              </a:solidFill>
            </a:ln>
            <a:solidFill>
              <a:schemeClr val="tx1"/>
            </a:solidFill>
            <a:latin typeface="Times New Roman" pitchFamily="18" charset="0"/>
            <a:cs typeface="Times New Roman" pitchFamily="18" charset="0"/>
          </a:endParaRPr>
        </a:p>
      </xdr:txBody>
    </xdr:sp>
    <xdr:clientData/>
  </xdr:twoCellAnchor>
  <xdr:twoCellAnchor>
    <xdr:from>
      <xdr:col>7</xdr:col>
      <xdr:colOff>431046</xdr:colOff>
      <xdr:row>4</xdr:row>
      <xdr:rowOff>18248</xdr:rowOff>
    </xdr:from>
    <xdr:to>
      <xdr:col>8</xdr:col>
      <xdr:colOff>430388</xdr:colOff>
      <xdr:row>8</xdr:row>
      <xdr:rowOff>132697</xdr:rowOff>
    </xdr:to>
    <xdr:sp macro="" textlink="">
      <xdr:nvSpPr>
        <xdr:cNvPr id="29" name="Rounded Rectangle 28">
          <a:hlinkClick xmlns:r="http://schemas.openxmlformats.org/officeDocument/2006/relationships" r:id="rId5"/>
        </xdr:cNvPr>
        <xdr:cNvSpPr/>
      </xdr:nvSpPr>
      <xdr:spPr>
        <a:xfrm>
          <a:off x="8080928" y="795189"/>
          <a:ext cx="1261872" cy="502920"/>
        </a:xfrm>
        <a:prstGeom prst="roundRect">
          <a:avLst/>
        </a:prstGeom>
        <a:solidFill>
          <a:srgbClr val="FF7C80"/>
        </a:solidFill>
        <a:effectLst>
          <a:glow rad="139700">
            <a:schemeClr val="accent2">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RESULT</a:t>
          </a:r>
        </a:p>
      </xdr:txBody>
    </xdr:sp>
    <xdr:clientData/>
  </xdr:twoCellAnchor>
  <xdr:twoCellAnchor>
    <xdr:from>
      <xdr:col>18</xdr:col>
      <xdr:colOff>228210</xdr:colOff>
      <xdr:row>4</xdr:row>
      <xdr:rowOff>18248</xdr:rowOff>
    </xdr:from>
    <xdr:to>
      <xdr:col>20</xdr:col>
      <xdr:colOff>264905</xdr:colOff>
      <xdr:row>8</xdr:row>
      <xdr:rowOff>132697</xdr:rowOff>
    </xdr:to>
    <xdr:sp macro="" textlink="">
      <xdr:nvSpPr>
        <xdr:cNvPr id="30" name="Rounded Rectangle 29">
          <a:hlinkClick xmlns:r="http://schemas.openxmlformats.org/officeDocument/2006/relationships" r:id="rId6"/>
        </xdr:cNvPr>
        <xdr:cNvSpPr/>
      </xdr:nvSpPr>
      <xdr:spPr>
        <a:xfrm>
          <a:off x="16372151" y="795189"/>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Signature</a:t>
          </a:r>
        </a:p>
      </xdr:txBody>
    </xdr:sp>
    <xdr:clientData/>
  </xdr:twoCellAnchor>
  <xdr:twoCellAnchor>
    <xdr:from>
      <xdr:col>8</xdr:col>
      <xdr:colOff>547957</xdr:colOff>
      <xdr:row>0</xdr:row>
      <xdr:rowOff>145254</xdr:rowOff>
    </xdr:from>
    <xdr:to>
      <xdr:col>9</xdr:col>
      <xdr:colOff>756476</xdr:colOff>
      <xdr:row>3</xdr:row>
      <xdr:rowOff>65468</xdr:rowOff>
    </xdr:to>
    <xdr:sp macro="" textlink="">
      <xdr:nvSpPr>
        <xdr:cNvPr id="31" name="Rounded Rectangle 30">
          <a:hlinkClick xmlns:r="http://schemas.openxmlformats.org/officeDocument/2006/relationships" r:id="rId7"/>
        </xdr:cNvPr>
        <xdr:cNvSpPr/>
      </xdr:nvSpPr>
      <xdr:spPr>
        <a:xfrm>
          <a:off x="9460369" y="145254"/>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Pre Enrollment</a:t>
          </a:r>
        </a:p>
      </xdr:txBody>
    </xdr:sp>
    <xdr:clientData/>
  </xdr:twoCellAnchor>
  <xdr:twoCellAnchor>
    <xdr:from>
      <xdr:col>8</xdr:col>
      <xdr:colOff>550387</xdr:colOff>
      <xdr:row>4</xdr:row>
      <xdr:rowOff>18248</xdr:rowOff>
    </xdr:from>
    <xdr:to>
      <xdr:col>9</xdr:col>
      <xdr:colOff>758906</xdr:colOff>
      <xdr:row>8</xdr:row>
      <xdr:rowOff>132697</xdr:rowOff>
    </xdr:to>
    <xdr:sp macro="" textlink="">
      <xdr:nvSpPr>
        <xdr:cNvPr id="32" name="Rounded Rectangle 31">
          <a:hlinkClick xmlns:r="http://schemas.openxmlformats.org/officeDocument/2006/relationships" r:id="rId8"/>
        </xdr:cNvPr>
        <xdr:cNvSpPr/>
      </xdr:nvSpPr>
      <xdr:spPr>
        <a:xfrm>
          <a:off x="9462799" y="795189"/>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Enrolled</a:t>
          </a:r>
        </a:p>
      </xdr:txBody>
    </xdr:sp>
    <xdr:clientData/>
  </xdr:twoCellAnchor>
  <xdr:twoCellAnchor>
    <xdr:from>
      <xdr:col>9</xdr:col>
      <xdr:colOff>876961</xdr:colOff>
      <xdr:row>0</xdr:row>
      <xdr:rowOff>145254</xdr:rowOff>
    </xdr:from>
    <xdr:to>
      <xdr:col>11</xdr:col>
      <xdr:colOff>248774</xdr:colOff>
      <xdr:row>3</xdr:row>
      <xdr:rowOff>65468</xdr:rowOff>
    </xdr:to>
    <xdr:sp macro="" textlink="">
      <xdr:nvSpPr>
        <xdr:cNvPr id="33" name="Rounded Rectangle 32">
          <a:hlinkClick xmlns:r="http://schemas.openxmlformats.org/officeDocument/2006/relationships" r:id="rId9"/>
        </xdr:cNvPr>
        <xdr:cNvSpPr/>
      </xdr:nvSpPr>
      <xdr:spPr>
        <a:xfrm>
          <a:off x="10842726" y="145254"/>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Attendance</a:t>
          </a:r>
          <a:r>
            <a:rPr lang="en-US" sz="1200" b="1" baseline="0">
              <a:solidFill>
                <a:schemeClr val="bg1"/>
              </a:solidFill>
              <a:latin typeface="Times New Roman" pitchFamily="18" charset="0"/>
              <a:cs typeface="Times New Roman" pitchFamily="18" charset="0"/>
            </a:rPr>
            <a:t> Sheet</a:t>
          </a:r>
          <a:endParaRPr lang="en-US" sz="1200" b="1">
            <a:solidFill>
              <a:schemeClr val="bg1"/>
            </a:solidFill>
            <a:latin typeface="Times New Roman" pitchFamily="18" charset="0"/>
            <a:cs typeface="Times New Roman" pitchFamily="18" charset="0"/>
          </a:endParaRPr>
        </a:p>
      </xdr:txBody>
    </xdr:sp>
    <xdr:clientData/>
  </xdr:twoCellAnchor>
  <xdr:twoCellAnchor>
    <xdr:from>
      <xdr:col>9</xdr:col>
      <xdr:colOff>878904</xdr:colOff>
      <xdr:row>4</xdr:row>
      <xdr:rowOff>18248</xdr:rowOff>
    </xdr:from>
    <xdr:to>
      <xdr:col>11</xdr:col>
      <xdr:colOff>250717</xdr:colOff>
      <xdr:row>8</xdr:row>
      <xdr:rowOff>132697</xdr:rowOff>
    </xdr:to>
    <xdr:sp macro="" textlink="">
      <xdr:nvSpPr>
        <xdr:cNvPr id="34" name="Rounded Rectangle 33">
          <a:hlinkClick xmlns:r="http://schemas.openxmlformats.org/officeDocument/2006/relationships" r:id="rId10"/>
        </xdr:cNvPr>
        <xdr:cNvSpPr/>
      </xdr:nvSpPr>
      <xdr:spPr>
        <a:xfrm>
          <a:off x="10844669" y="795189"/>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Materials</a:t>
          </a:r>
          <a:r>
            <a:rPr lang="en-US" sz="1200" b="1" baseline="0">
              <a:solidFill>
                <a:schemeClr val="bg1"/>
              </a:solidFill>
              <a:latin typeface="Times New Roman" pitchFamily="18" charset="0"/>
              <a:cs typeface="Times New Roman" pitchFamily="18" charset="0"/>
            </a:rPr>
            <a:t> Distribution</a:t>
          </a:r>
          <a:endParaRPr lang="en-US" sz="1200" b="1">
            <a:solidFill>
              <a:schemeClr val="bg1"/>
            </a:solidFill>
            <a:latin typeface="Times New Roman" pitchFamily="18" charset="0"/>
            <a:cs typeface="Times New Roman" pitchFamily="18" charset="0"/>
          </a:endParaRPr>
        </a:p>
      </xdr:txBody>
    </xdr:sp>
    <xdr:clientData/>
  </xdr:twoCellAnchor>
  <xdr:twoCellAnchor>
    <xdr:from>
      <xdr:col>11</xdr:col>
      <xdr:colOff>369259</xdr:colOff>
      <xdr:row>0</xdr:row>
      <xdr:rowOff>145254</xdr:rowOff>
    </xdr:from>
    <xdr:to>
      <xdr:col>13</xdr:col>
      <xdr:colOff>405955</xdr:colOff>
      <xdr:row>3</xdr:row>
      <xdr:rowOff>65468</xdr:rowOff>
    </xdr:to>
    <xdr:sp macro="" textlink="">
      <xdr:nvSpPr>
        <xdr:cNvPr id="35" name="Rounded Rectangle 34">
          <a:hlinkClick xmlns:r="http://schemas.openxmlformats.org/officeDocument/2006/relationships" r:id="rId11"/>
        </xdr:cNvPr>
        <xdr:cNvSpPr/>
      </xdr:nvSpPr>
      <xdr:spPr>
        <a:xfrm>
          <a:off x="12225083" y="145254"/>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a:t>
          </a:r>
          <a:r>
            <a:rPr lang="en-US" sz="1200" b="1" baseline="0">
              <a:solidFill>
                <a:schemeClr val="bg1"/>
              </a:solidFill>
              <a:latin typeface="Times New Roman" pitchFamily="18" charset="0"/>
              <a:cs typeface="Times New Roman" pitchFamily="18" charset="0"/>
            </a:rPr>
            <a:t> for ASSET</a:t>
          </a:r>
          <a:endParaRPr lang="en-US" sz="1200" b="1">
            <a:solidFill>
              <a:schemeClr val="bg1"/>
            </a:solidFill>
            <a:latin typeface="Times New Roman" pitchFamily="18" charset="0"/>
            <a:cs typeface="Times New Roman" pitchFamily="18" charset="0"/>
          </a:endParaRPr>
        </a:p>
      </xdr:txBody>
    </xdr:sp>
    <xdr:clientData/>
  </xdr:twoCellAnchor>
  <xdr:twoCellAnchor>
    <xdr:from>
      <xdr:col>13</xdr:col>
      <xdr:colOff>526440</xdr:colOff>
      <xdr:row>0</xdr:row>
      <xdr:rowOff>145254</xdr:rowOff>
    </xdr:from>
    <xdr:to>
      <xdr:col>15</xdr:col>
      <xdr:colOff>563136</xdr:colOff>
      <xdr:row>3</xdr:row>
      <xdr:rowOff>65468</xdr:rowOff>
    </xdr:to>
    <xdr:sp macro="" textlink="">
      <xdr:nvSpPr>
        <xdr:cNvPr id="36" name="Rounded Rectangle 35">
          <a:hlinkClick xmlns:r="http://schemas.openxmlformats.org/officeDocument/2006/relationships" r:id="rId12"/>
        </xdr:cNvPr>
        <xdr:cNvSpPr/>
      </xdr:nvSpPr>
      <xdr:spPr>
        <a:xfrm>
          <a:off x="13607440" y="145254"/>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Bangla</a:t>
          </a:r>
        </a:p>
      </xdr:txBody>
    </xdr:sp>
    <xdr:clientData/>
  </xdr:twoCellAnchor>
  <xdr:twoCellAnchor>
    <xdr:from>
      <xdr:col>11</xdr:col>
      <xdr:colOff>370716</xdr:colOff>
      <xdr:row>4</xdr:row>
      <xdr:rowOff>18248</xdr:rowOff>
    </xdr:from>
    <xdr:to>
      <xdr:col>13</xdr:col>
      <xdr:colOff>407412</xdr:colOff>
      <xdr:row>8</xdr:row>
      <xdr:rowOff>132697</xdr:rowOff>
    </xdr:to>
    <xdr:sp macro="" textlink="">
      <xdr:nvSpPr>
        <xdr:cNvPr id="37" name="Rounded Rectangle 36">
          <a:hlinkClick xmlns:r="http://schemas.openxmlformats.org/officeDocument/2006/relationships" r:id="rId13"/>
        </xdr:cNvPr>
        <xdr:cNvSpPr/>
      </xdr:nvSpPr>
      <xdr:spPr>
        <a:xfrm>
          <a:off x="12226540" y="795189"/>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English</a:t>
          </a:r>
        </a:p>
      </xdr:txBody>
    </xdr:sp>
    <xdr:clientData/>
  </xdr:twoCellAnchor>
  <xdr:twoCellAnchor>
    <xdr:from>
      <xdr:col>13</xdr:col>
      <xdr:colOff>527410</xdr:colOff>
      <xdr:row>4</xdr:row>
      <xdr:rowOff>18248</xdr:rowOff>
    </xdr:from>
    <xdr:to>
      <xdr:col>15</xdr:col>
      <xdr:colOff>564106</xdr:colOff>
      <xdr:row>8</xdr:row>
      <xdr:rowOff>132697</xdr:rowOff>
    </xdr:to>
    <xdr:sp macro="" textlink="">
      <xdr:nvSpPr>
        <xdr:cNvPr id="38" name="Rounded Rectangle 37">
          <a:hlinkClick xmlns:r="http://schemas.openxmlformats.org/officeDocument/2006/relationships" r:id="rId14"/>
        </xdr:cNvPr>
        <xdr:cNvSpPr/>
      </xdr:nvSpPr>
      <xdr:spPr>
        <a:xfrm>
          <a:off x="13608410" y="795189"/>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Contact</a:t>
          </a:r>
          <a:r>
            <a:rPr lang="en-US" sz="1200" b="1" baseline="0">
              <a:solidFill>
                <a:schemeClr val="bg1"/>
              </a:solidFill>
              <a:latin typeface="Times New Roman" pitchFamily="18" charset="0"/>
              <a:cs typeface="Times New Roman" pitchFamily="18" charset="0"/>
            </a:rPr>
            <a:t> No</a:t>
          </a:r>
          <a:endParaRPr lang="en-US" sz="1200" b="1">
            <a:solidFill>
              <a:schemeClr val="bg1"/>
            </a:solidFill>
            <a:latin typeface="Times New Roman" pitchFamily="18" charset="0"/>
            <a:cs typeface="Times New Roman" pitchFamily="18" charset="0"/>
          </a:endParaRPr>
        </a:p>
      </xdr:txBody>
    </xdr:sp>
    <xdr:clientData/>
  </xdr:twoCellAnchor>
  <xdr:twoCellAnchor>
    <xdr:from>
      <xdr:col>16</xdr:col>
      <xdr:colOff>71032</xdr:colOff>
      <xdr:row>0</xdr:row>
      <xdr:rowOff>145254</xdr:rowOff>
    </xdr:from>
    <xdr:to>
      <xdr:col>18</xdr:col>
      <xdr:colOff>107728</xdr:colOff>
      <xdr:row>3</xdr:row>
      <xdr:rowOff>65468</xdr:rowOff>
    </xdr:to>
    <xdr:sp macro="" textlink="">
      <xdr:nvSpPr>
        <xdr:cNvPr id="39" name="Rounded Rectangle 38">
          <a:hlinkClick xmlns:r="http://schemas.openxmlformats.org/officeDocument/2006/relationships" r:id="rId15"/>
        </xdr:cNvPr>
        <xdr:cNvSpPr/>
      </xdr:nvSpPr>
      <xdr:spPr>
        <a:xfrm>
          <a:off x="14989797" y="145254"/>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Training Plan</a:t>
          </a:r>
        </a:p>
      </xdr:txBody>
    </xdr:sp>
    <xdr:clientData/>
  </xdr:twoCellAnchor>
  <xdr:twoCellAnchor>
    <xdr:from>
      <xdr:col>18</xdr:col>
      <xdr:colOff>228210</xdr:colOff>
      <xdr:row>0</xdr:row>
      <xdr:rowOff>145254</xdr:rowOff>
    </xdr:from>
    <xdr:to>
      <xdr:col>20</xdr:col>
      <xdr:colOff>264905</xdr:colOff>
      <xdr:row>3</xdr:row>
      <xdr:rowOff>65468</xdr:rowOff>
    </xdr:to>
    <xdr:sp macro="" textlink="">
      <xdr:nvSpPr>
        <xdr:cNvPr id="40" name="Rounded Rectangle 39">
          <a:hlinkClick xmlns:r="http://schemas.openxmlformats.org/officeDocument/2006/relationships" r:id="rId16"/>
        </xdr:cNvPr>
        <xdr:cNvSpPr/>
      </xdr:nvSpPr>
      <xdr:spPr>
        <a:xfrm>
          <a:off x="16372151" y="145254"/>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Class Routine</a:t>
          </a:r>
        </a:p>
      </xdr:txBody>
    </xdr:sp>
    <xdr:clientData/>
  </xdr:twoCellAnchor>
  <xdr:twoCellAnchor>
    <xdr:from>
      <xdr:col>16</xdr:col>
      <xdr:colOff>71516</xdr:colOff>
      <xdr:row>4</xdr:row>
      <xdr:rowOff>18248</xdr:rowOff>
    </xdr:from>
    <xdr:to>
      <xdr:col>18</xdr:col>
      <xdr:colOff>108212</xdr:colOff>
      <xdr:row>8</xdr:row>
      <xdr:rowOff>132697</xdr:rowOff>
    </xdr:to>
    <xdr:sp macro="" textlink="">
      <xdr:nvSpPr>
        <xdr:cNvPr id="41" name="Rounded Rectangle 40">
          <a:hlinkClick xmlns:r="http://schemas.openxmlformats.org/officeDocument/2006/relationships" r:id="rId17"/>
        </xdr:cNvPr>
        <xdr:cNvSpPr/>
      </xdr:nvSpPr>
      <xdr:spPr>
        <a:xfrm>
          <a:off x="14990281" y="795189"/>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Lesson Plan</a:t>
          </a: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546100</xdr:colOff>
      <xdr:row>3</xdr:row>
      <xdr:rowOff>34514</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539688" cy="617220"/>
        </a:xfrm>
        <a:prstGeom prst="rect">
          <a:avLst/>
        </a:prstGeom>
      </xdr:spPr>
    </xdr:pic>
    <xdr:clientData/>
  </xdr:twoCellAnchor>
  <xdr:twoCellAnchor editAs="oneCell">
    <xdr:from>
      <xdr:col>11</xdr:col>
      <xdr:colOff>543082</xdr:colOff>
      <xdr:row>0</xdr:row>
      <xdr:rowOff>120581</xdr:rowOff>
    </xdr:from>
    <xdr:to>
      <xdr:col>11</xdr:col>
      <xdr:colOff>2203824</xdr:colOff>
      <xdr:row>2</xdr:row>
      <xdr:rowOff>27484</xdr:rowOff>
    </xdr:to>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140670" y="120581"/>
          <a:ext cx="1660742" cy="295374"/>
        </a:xfrm>
        <a:prstGeom prst="rect">
          <a:avLst/>
        </a:prstGeom>
      </xdr:spPr>
    </xdr:pic>
    <xdr:clientData/>
  </xdr:twoCellAnchor>
  <xdr:twoCellAnchor>
    <xdr:from>
      <xdr:col>12</xdr:col>
      <xdr:colOff>89647</xdr:colOff>
      <xdr:row>0</xdr:row>
      <xdr:rowOff>104588</xdr:rowOff>
    </xdr:from>
    <xdr:to>
      <xdr:col>13</xdr:col>
      <xdr:colOff>299798</xdr:colOff>
      <xdr:row>7</xdr:row>
      <xdr:rowOff>112059</xdr:rowOff>
    </xdr:to>
    <xdr:grpSp>
      <xdr:nvGrpSpPr>
        <xdr:cNvPr id="21" name="Group 20">
          <a:hlinkClick xmlns:r="http://schemas.openxmlformats.org/officeDocument/2006/relationships" r:id="rId3"/>
        </xdr:cNvPr>
        <xdr:cNvGrpSpPr/>
      </xdr:nvGrpSpPr>
      <xdr:grpSpPr>
        <a:xfrm>
          <a:off x="9965765" y="104588"/>
          <a:ext cx="822739" cy="1277471"/>
          <a:chOff x="4443148" y="929029"/>
          <a:chExt cx="1509346" cy="1641257"/>
        </a:xfrm>
        <a:solidFill>
          <a:srgbClr val="FFFFC5"/>
        </a:solidFill>
        <a:effectLst>
          <a:glow rad="63500">
            <a:schemeClr val="accent6">
              <a:satMod val="175000"/>
              <a:alpha val="40000"/>
            </a:schemeClr>
          </a:glow>
        </a:effectLst>
      </xdr:grpSpPr>
      <xdr:sp macro="" textlink="">
        <xdr:nvSpPr>
          <xdr:cNvPr id="22" name="Isosceles Triangle 21"/>
          <xdr:cNvSpPr/>
        </xdr:nvSpPr>
        <xdr:spPr>
          <a:xfrm>
            <a:off x="4443148" y="929029"/>
            <a:ext cx="1509346" cy="820616"/>
          </a:xfrm>
          <a:prstGeom prst="triangle">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600">
              <a:solidFill>
                <a:srgbClr val="FF0000"/>
              </a:solidFill>
            </a:endParaRPr>
          </a:p>
        </xdr:txBody>
      </xdr:sp>
      <xdr:sp macro="" textlink="">
        <xdr:nvSpPr>
          <xdr:cNvPr id="23" name="Rectangle 22"/>
          <xdr:cNvSpPr/>
        </xdr:nvSpPr>
        <xdr:spPr>
          <a:xfrm>
            <a:off x="4708771" y="1730942"/>
            <a:ext cx="991578" cy="839344"/>
          </a:xfrm>
          <a:prstGeom prst="rect">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800" b="1">
                <a:solidFill>
                  <a:srgbClr val="FF0000"/>
                </a:solidFill>
                <a:latin typeface="Times New Roman" pitchFamily="18" charset="0"/>
                <a:cs typeface="Times New Roman" pitchFamily="18" charset="0"/>
              </a:rPr>
              <a:t>HOME</a:t>
            </a:r>
          </a:p>
        </xdr:txBody>
      </xdr:sp>
    </xdr:grpSp>
    <xdr:clientData/>
  </xdr:twoCellAnchor>
  <xdr:twoCellAnchor>
    <xdr:from>
      <xdr:col>13</xdr:col>
      <xdr:colOff>475869</xdr:colOff>
      <xdr:row>1</xdr:row>
      <xdr:rowOff>25724</xdr:rowOff>
    </xdr:from>
    <xdr:to>
      <xdr:col>15</xdr:col>
      <xdr:colOff>509649</xdr:colOff>
      <xdr:row>3</xdr:row>
      <xdr:rowOff>140173</xdr:rowOff>
    </xdr:to>
    <xdr:sp macro="" textlink="">
      <xdr:nvSpPr>
        <xdr:cNvPr id="24" name="Rounded Rectangle 23">
          <a:hlinkClick xmlns:r="http://schemas.openxmlformats.org/officeDocument/2006/relationships" r:id="rId4"/>
        </xdr:cNvPr>
        <xdr:cNvSpPr/>
      </xdr:nvSpPr>
      <xdr:spPr>
        <a:xfrm>
          <a:off x="10964575" y="219959"/>
          <a:ext cx="1258956" cy="502920"/>
        </a:xfrm>
        <a:prstGeom prst="roundRect">
          <a:avLst/>
        </a:prstGeom>
        <a:solidFill>
          <a:srgbClr val="66FF99"/>
        </a:solidFill>
        <a:effectLst>
          <a:glow rad="139700">
            <a:schemeClr val="accent3">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ADD</a:t>
          </a:r>
          <a:r>
            <a:rPr lang="en-US" sz="1200" b="1" baseline="0">
              <a:ln w="3175">
                <a:solidFill>
                  <a:schemeClr val="tx1"/>
                </a:solidFill>
              </a:ln>
              <a:solidFill>
                <a:schemeClr val="tx1"/>
              </a:solidFill>
              <a:latin typeface="Times New Roman" pitchFamily="18" charset="0"/>
              <a:cs typeface="Times New Roman" pitchFamily="18" charset="0"/>
            </a:rPr>
            <a:t> TRAINEE</a:t>
          </a:r>
          <a:endParaRPr lang="en-US" sz="1200" b="1">
            <a:ln w="3175">
              <a:solidFill>
                <a:schemeClr val="tx1"/>
              </a:solidFill>
            </a:ln>
            <a:solidFill>
              <a:schemeClr val="tx1"/>
            </a:solidFill>
            <a:latin typeface="Times New Roman" pitchFamily="18" charset="0"/>
            <a:cs typeface="Times New Roman" pitchFamily="18" charset="0"/>
          </a:endParaRPr>
        </a:p>
      </xdr:txBody>
    </xdr:sp>
    <xdr:clientData/>
  </xdr:twoCellAnchor>
  <xdr:twoCellAnchor>
    <xdr:from>
      <xdr:col>13</xdr:col>
      <xdr:colOff>475869</xdr:colOff>
      <xdr:row>4</xdr:row>
      <xdr:rowOff>92953</xdr:rowOff>
    </xdr:from>
    <xdr:to>
      <xdr:col>15</xdr:col>
      <xdr:colOff>512565</xdr:colOff>
      <xdr:row>7</xdr:row>
      <xdr:rowOff>102814</xdr:rowOff>
    </xdr:to>
    <xdr:sp macro="" textlink="">
      <xdr:nvSpPr>
        <xdr:cNvPr id="25" name="Rounded Rectangle 24">
          <a:hlinkClick xmlns:r="http://schemas.openxmlformats.org/officeDocument/2006/relationships" r:id="rId5"/>
        </xdr:cNvPr>
        <xdr:cNvSpPr/>
      </xdr:nvSpPr>
      <xdr:spPr>
        <a:xfrm>
          <a:off x="10964575" y="869894"/>
          <a:ext cx="1261872" cy="502920"/>
        </a:xfrm>
        <a:prstGeom prst="roundRect">
          <a:avLst/>
        </a:prstGeom>
        <a:solidFill>
          <a:srgbClr val="FF7C80"/>
        </a:solidFill>
        <a:effectLst>
          <a:glow rad="139700">
            <a:schemeClr val="accent2">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RESULT</a:t>
          </a:r>
        </a:p>
      </xdr:txBody>
    </xdr:sp>
    <xdr:clientData/>
  </xdr:twoCellAnchor>
  <xdr:twoCellAnchor>
    <xdr:from>
      <xdr:col>27</xdr:col>
      <xdr:colOff>190857</xdr:colOff>
      <xdr:row>4</xdr:row>
      <xdr:rowOff>92953</xdr:rowOff>
    </xdr:from>
    <xdr:to>
      <xdr:col>29</xdr:col>
      <xdr:colOff>227552</xdr:colOff>
      <xdr:row>7</xdr:row>
      <xdr:rowOff>102814</xdr:rowOff>
    </xdr:to>
    <xdr:sp macro="" textlink="">
      <xdr:nvSpPr>
        <xdr:cNvPr id="26" name="Rounded Rectangle 25">
          <a:hlinkClick xmlns:r="http://schemas.openxmlformats.org/officeDocument/2006/relationships" r:id="rId6"/>
        </xdr:cNvPr>
        <xdr:cNvSpPr/>
      </xdr:nvSpPr>
      <xdr:spPr>
        <a:xfrm>
          <a:off x="19255798" y="869894"/>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Signature</a:t>
          </a:r>
        </a:p>
      </xdr:txBody>
    </xdr:sp>
    <xdr:clientData/>
  </xdr:twoCellAnchor>
  <xdr:twoCellAnchor>
    <xdr:from>
      <xdr:col>16</xdr:col>
      <xdr:colOff>17545</xdr:colOff>
      <xdr:row>1</xdr:row>
      <xdr:rowOff>25724</xdr:rowOff>
    </xdr:from>
    <xdr:to>
      <xdr:col>18</xdr:col>
      <xdr:colOff>54241</xdr:colOff>
      <xdr:row>3</xdr:row>
      <xdr:rowOff>140173</xdr:rowOff>
    </xdr:to>
    <xdr:sp macro="" textlink="">
      <xdr:nvSpPr>
        <xdr:cNvPr id="27" name="Rounded Rectangle 26">
          <a:hlinkClick xmlns:r="http://schemas.openxmlformats.org/officeDocument/2006/relationships" r:id="rId7"/>
        </xdr:cNvPr>
        <xdr:cNvSpPr/>
      </xdr:nvSpPr>
      <xdr:spPr>
        <a:xfrm>
          <a:off x="12344016" y="219959"/>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Pre Enrollment</a:t>
          </a:r>
        </a:p>
      </xdr:txBody>
    </xdr:sp>
    <xdr:clientData/>
  </xdr:twoCellAnchor>
  <xdr:twoCellAnchor>
    <xdr:from>
      <xdr:col>16</xdr:col>
      <xdr:colOff>19975</xdr:colOff>
      <xdr:row>4</xdr:row>
      <xdr:rowOff>92953</xdr:rowOff>
    </xdr:from>
    <xdr:to>
      <xdr:col>18</xdr:col>
      <xdr:colOff>56671</xdr:colOff>
      <xdr:row>7</xdr:row>
      <xdr:rowOff>102814</xdr:rowOff>
    </xdr:to>
    <xdr:sp macro="" textlink="">
      <xdr:nvSpPr>
        <xdr:cNvPr id="28" name="Rounded Rectangle 27">
          <a:hlinkClick xmlns:r="http://schemas.openxmlformats.org/officeDocument/2006/relationships" r:id="rId8"/>
        </xdr:cNvPr>
        <xdr:cNvSpPr/>
      </xdr:nvSpPr>
      <xdr:spPr>
        <a:xfrm>
          <a:off x="12346446" y="869894"/>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Enrolled</a:t>
          </a:r>
        </a:p>
      </xdr:txBody>
    </xdr:sp>
    <xdr:clientData/>
  </xdr:twoCellAnchor>
  <xdr:twoCellAnchor>
    <xdr:from>
      <xdr:col>18</xdr:col>
      <xdr:colOff>174726</xdr:colOff>
      <xdr:row>1</xdr:row>
      <xdr:rowOff>25724</xdr:rowOff>
    </xdr:from>
    <xdr:to>
      <xdr:col>20</xdr:col>
      <xdr:colOff>211421</xdr:colOff>
      <xdr:row>3</xdr:row>
      <xdr:rowOff>140173</xdr:rowOff>
    </xdr:to>
    <xdr:sp macro="" textlink="">
      <xdr:nvSpPr>
        <xdr:cNvPr id="29" name="Rounded Rectangle 28">
          <a:hlinkClick xmlns:r="http://schemas.openxmlformats.org/officeDocument/2006/relationships" r:id="rId9"/>
        </xdr:cNvPr>
        <xdr:cNvSpPr/>
      </xdr:nvSpPr>
      <xdr:spPr>
        <a:xfrm>
          <a:off x="13726373" y="219959"/>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Attendance</a:t>
          </a:r>
          <a:r>
            <a:rPr lang="en-US" sz="1200" b="1" baseline="0">
              <a:solidFill>
                <a:schemeClr val="bg1"/>
              </a:solidFill>
              <a:latin typeface="Times New Roman" pitchFamily="18" charset="0"/>
              <a:cs typeface="Times New Roman" pitchFamily="18" charset="0"/>
            </a:rPr>
            <a:t> Sheet</a:t>
          </a:r>
          <a:endParaRPr lang="en-US" sz="1200" b="1">
            <a:solidFill>
              <a:schemeClr val="bg1"/>
            </a:solidFill>
            <a:latin typeface="Times New Roman" pitchFamily="18" charset="0"/>
            <a:cs typeface="Times New Roman" pitchFamily="18" charset="0"/>
          </a:endParaRPr>
        </a:p>
      </xdr:txBody>
    </xdr:sp>
    <xdr:clientData/>
  </xdr:twoCellAnchor>
  <xdr:twoCellAnchor>
    <xdr:from>
      <xdr:col>18</xdr:col>
      <xdr:colOff>176669</xdr:colOff>
      <xdr:row>4</xdr:row>
      <xdr:rowOff>92953</xdr:rowOff>
    </xdr:from>
    <xdr:to>
      <xdr:col>20</xdr:col>
      <xdr:colOff>213364</xdr:colOff>
      <xdr:row>7</xdr:row>
      <xdr:rowOff>102814</xdr:rowOff>
    </xdr:to>
    <xdr:sp macro="" textlink="">
      <xdr:nvSpPr>
        <xdr:cNvPr id="30" name="Rounded Rectangle 29">
          <a:hlinkClick xmlns:r="http://schemas.openxmlformats.org/officeDocument/2006/relationships" r:id="rId10"/>
        </xdr:cNvPr>
        <xdr:cNvSpPr/>
      </xdr:nvSpPr>
      <xdr:spPr>
        <a:xfrm>
          <a:off x="13728316" y="869894"/>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Materials</a:t>
          </a:r>
          <a:r>
            <a:rPr lang="en-US" sz="1200" b="1" baseline="0">
              <a:solidFill>
                <a:schemeClr val="bg1"/>
              </a:solidFill>
              <a:latin typeface="Times New Roman" pitchFamily="18" charset="0"/>
              <a:cs typeface="Times New Roman" pitchFamily="18" charset="0"/>
            </a:rPr>
            <a:t> Distribution</a:t>
          </a:r>
          <a:endParaRPr lang="en-US" sz="1200" b="1">
            <a:solidFill>
              <a:schemeClr val="bg1"/>
            </a:solidFill>
            <a:latin typeface="Times New Roman" pitchFamily="18" charset="0"/>
            <a:cs typeface="Times New Roman" pitchFamily="18" charset="0"/>
          </a:endParaRPr>
        </a:p>
      </xdr:txBody>
    </xdr:sp>
    <xdr:clientData/>
  </xdr:twoCellAnchor>
  <xdr:twoCellAnchor>
    <xdr:from>
      <xdr:col>20</xdr:col>
      <xdr:colOff>331906</xdr:colOff>
      <xdr:row>1</xdr:row>
      <xdr:rowOff>25724</xdr:rowOff>
    </xdr:from>
    <xdr:to>
      <xdr:col>22</xdr:col>
      <xdr:colOff>368602</xdr:colOff>
      <xdr:row>3</xdr:row>
      <xdr:rowOff>140173</xdr:rowOff>
    </xdr:to>
    <xdr:sp macro="" textlink="">
      <xdr:nvSpPr>
        <xdr:cNvPr id="31" name="Rounded Rectangle 30">
          <a:hlinkClick xmlns:r="http://schemas.openxmlformats.org/officeDocument/2006/relationships" r:id="rId11"/>
        </xdr:cNvPr>
        <xdr:cNvSpPr/>
      </xdr:nvSpPr>
      <xdr:spPr>
        <a:xfrm>
          <a:off x="15108730" y="219959"/>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a:t>
          </a:r>
          <a:r>
            <a:rPr lang="en-US" sz="1200" b="1" baseline="0">
              <a:solidFill>
                <a:schemeClr val="bg1"/>
              </a:solidFill>
              <a:latin typeface="Times New Roman" pitchFamily="18" charset="0"/>
              <a:cs typeface="Times New Roman" pitchFamily="18" charset="0"/>
            </a:rPr>
            <a:t> for ASSET</a:t>
          </a:r>
          <a:endParaRPr lang="en-US" sz="1200" b="1">
            <a:solidFill>
              <a:schemeClr val="bg1"/>
            </a:solidFill>
            <a:latin typeface="Times New Roman" pitchFamily="18" charset="0"/>
            <a:cs typeface="Times New Roman" pitchFamily="18" charset="0"/>
          </a:endParaRPr>
        </a:p>
      </xdr:txBody>
    </xdr:sp>
    <xdr:clientData/>
  </xdr:twoCellAnchor>
  <xdr:twoCellAnchor>
    <xdr:from>
      <xdr:col>22</xdr:col>
      <xdr:colOff>489087</xdr:colOff>
      <xdr:row>1</xdr:row>
      <xdr:rowOff>25724</xdr:rowOff>
    </xdr:from>
    <xdr:to>
      <xdr:col>24</xdr:col>
      <xdr:colOff>525783</xdr:colOff>
      <xdr:row>3</xdr:row>
      <xdr:rowOff>140173</xdr:rowOff>
    </xdr:to>
    <xdr:sp macro="" textlink="">
      <xdr:nvSpPr>
        <xdr:cNvPr id="32" name="Rounded Rectangle 31">
          <a:hlinkClick xmlns:r="http://schemas.openxmlformats.org/officeDocument/2006/relationships" r:id="rId12"/>
        </xdr:cNvPr>
        <xdr:cNvSpPr/>
      </xdr:nvSpPr>
      <xdr:spPr>
        <a:xfrm>
          <a:off x="16491087" y="219959"/>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Bangla</a:t>
          </a:r>
        </a:p>
      </xdr:txBody>
    </xdr:sp>
    <xdr:clientData/>
  </xdr:twoCellAnchor>
  <xdr:twoCellAnchor>
    <xdr:from>
      <xdr:col>20</xdr:col>
      <xdr:colOff>333363</xdr:colOff>
      <xdr:row>4</xdr:row>
      <xdr:rowOff>92953</xdr:rowOff>
    </xdr:from>
    <xdr:to>
      <xdr:col>22</xdr:col>
      <xdr:colOff>370059</xdr:colOff>
      <xdr:row>7</xdr:row>
      <xdr:rowOff>102814</xdr:rowOff>
    </xdr:to>
    <xdr:sp macro="" textlink="">
      <xdr:nvSpPr>
        <xdr:cNvPr id="33" name="Rounded Rectangle 32">
          <a:hlinkClick xmlns:r="http://schemas.openxmlformats.org/officeDocument/2006/relationships" r:id="rId13"/>
        </xdr:cNvPr>
        <xdr:cNvSpPr/>
      </xdr:nvSpPr>
      <xdr:spPr>
        <a:xfrm>
          <a:off x="15110187" y="869894"/>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English</a:t>
          </a:r>
        </a:p>
      </xdr:txBody>
    </xdr:sp>
    <xdr:clientData/>
  </xdr:twoCellAnchor>
  <xdr:twoCellAnchor>
    <xdr:from>
      <xdr:col>22</xdr:col>
      <xdr:colOff>490057</xdr:colOff>
      <xdr:row>4</xdr:row>
      <xdr:rowOff>92953</xdr:rowOff>
    </xdr:from>
    <xdr:to>
      <xdr:col>24</xdr:col>
      <xdr:colOff>526753</xdr:colOff>
      <xdr:row>7</xdr:row>
      <xdr:rowOff>102814</xdr:rowOff>
    </xdr:to>
    <xdr:sp macro="" textlink="">
      <xdr:nvSpPr>
        <xdr:cNvPr id="34" name="Rounded Rectangle 33">
          <a:hlinkClick xmlns:r="http://schemas.openxmlformats.org/officeDocument/2006/relationships" r:id="rId14"/>
        </xdr:cNvPr>
        <xdr:cNvSpPr/>
      </xdr:nvSpPr>
      <xdr:spPr>
        <a:xfrm>
          <a:off x="16492057" y="869894"/>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Contact</a:t>
          </a:r>
          <a:r>
            <a:rPr lang="en-US" sz="1200" b="1" baseline="0">
              <a:solidFill>
                <a:schemeClr val="bg1"/>
              </a:solidFill>
              <a:latin typeface="Times New Roman" pitchFamily="18" charset="0"/>
              <a:cs typeface="Times New Roman" pitchFamily="18" charset="0"/>
            </a:rPr>
            <a:t> No</a:t>
          </a:r>
          <a:endParaRPr lang="en-US" sz="1200" b="1">
            <a:solidFill>
              <a:schemeClr val="bg1"/>
            </a:solidFill>
            <a:latin typeface="Times New Roman" pitchFamily="18" charset="0"/>
            <a:cs typeface="Times New Roman" pitchFamily="18" charset="0"/>
          </a:endParaRPr>
        </a:p>
      </xdr:txBody>
    </xdr:sp>
    <xdr:clientData/>
  </xdr:twoCellAnchor>
  <xdr:twoCellAnchor>
    <xdr:from>
      <xdr:col>25</xdr:col>
      <xdr:colOff>33679</xdr:colOff>
      <xdr:row>1</xdr:row>
      <xdr:rowOff>25724</xdr:rowOff>
    </xdr:from>
    <xdr:to>
      <xdr:col>27</xdr:col>
      <xdr:colOff>70375</xdr:colOff>
      <xdr:row>3</xdr:row>
      <xdr:rowOff>140173</xdr:rowOff>
    </xdr:to>
    <xdr:sp macro="" textlink="">
      <xdr:nvSpPr>
        <xdr:cNvPr id="35" name="Rounded Rectangle 34">
          <a:hlinkClick xmlns:r="http://schemas.openxmlformats.org/officeDocument/2006/relationships" r:id="rId15"/>
        </xdr:cNvPr>
        <xdr:cNvSpPr/>
      </xdr:nvSpPr>
      <xdr:spPr>
        <a:xfrm>
          <a:off x="17873444" y="219959"/>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Training Plan</a:t>
          </a:r>
        </a:p>
      </xdr:txBody>
    </xdr:sp>
    <xdr:clientData/>
  </xdr:twoCellAnchor>
  <xdr:twoCellAnchor>
    <xdr:from>
      <xdr:col>27</xdr:col>
      <xdr:colOff>190857</xdr:colOff>
      <xdr:row>1</xdr:row>
      <xdr:rowOff>25724</xdr:rowOff>
    </xdr:from>
    <xdr:to>
      <xdr:col>29</xdr:col>
      <xdr:colOff>227552</xdr:colOff>
      <xdr:row>3</xdr:row>
      <xdr:rowOff>140173</xdr:rowOff>
    </xdr:to>
    <xdr:sp macro="" textlink="">
      <xdr:nvSpPr>
        <xdr:cNvPr id="36" name="Rounded Rectangle 35">
          <a:hlinkClick xmlns:r="http://schemas.openxmlformats.org/officeDocument/2006/relationships" r:id="rId16"/>
        </xdr:cNvPr>
        <xdr:cNvSpPr/>
      </xdr:nvSpPr>
      <xdr:spPr>
        <a:xfrm>
          <a:off x="19255798" y="219959"/>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Class Routine</a:t>
          </a:r>
        </a:p>
      </xdr:txBody>
    </xdr:sp>
    <xdr:clientData/>
  </xdr:twoCellAnchor>
  <xdr:twoCellAnchor>
    <xdr:from>
      <xdr:col>25</xdr:col>
      <xdr:colOff>34163</xdr:colOff>
      <xdr:row>4</xdr:row>
      <xdr:rowOff>92953</xdr:rowOff>
    </xdr:from>
    <xdr:to>
      <xdr:col>27</xdr:col>
      <xdr:colOff>70859</xdr:colOff>
      <xdr:row>7</xdr:row>
      <xdr:rowOff>102814</xdr:rowOff>
    </xdr:to>
    <xdr:sp macro="" textlink="">
      <xdr:nvSpPr>
        <xdr:cNvPr id="37" name="Rounded Rectangle 36">
          <a:hlinkClick xmlns:r="http://schemas.openxmlformats.org/officeDocument/2006/relationships" r:id="rId17"/>
        </xdr:cNvPr>
        <xdr:cNvSpPr/>
      </xdr:nvSpPr>
      <xdr:spPr>
        <a:xfrm>
          <a:off x="17873928" y="869894"/>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Lesson Plan</a:t>
          </a:r>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1543050</xdr:colOff>
      <xdr:row>3</xdr:row>
      <xdr:rowOff>34514</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543050" cy="617220"/>
        </a:xfrm>
        <a:prstGeom prst="rect">
          <a:avLst/>
        </a:prstGeom>
      </xdr:spPr>
    </xdr:pic>
    <xdr:clientData/>
  </xdr:twoCellAnchor>
  <xdr:twoCellAnchor editAs="oneCell">
    <xdr:from>
      <xdr:col>3</xdr:col>
      <xdr:colOff>608451</xdr:colOff>
      <xdr:row>0</xdr:row>
      <xdr:rowOff>73517</xdr:rowOff>
    </xdr:from>
    <xdr:to>
      <xdr:col>5</xdr:col>
      <xdr:colOff>595033</xdr:colOff>
      <xdr:row>1</xdr:row>
      <xdr:rowOff>174656</xdr:rowOff>
    </xdr:to>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220980" y="73517"/>
          <a:ext cx="1659994" cy="295374"/>
        </a:xfrm>
        <a:prstGeom prst="rect">
          <a:avLst/>
        </a:prstGeom>
      </xdr:spPr>
    </xdr:pic>
    <xdr:clientData/>
  </xdr:twoCellAnchor>
  <xdr:twoCellAnchor>
    <xdr:from>
      <xdr:col>6</xdr:col>
      <xdr:colOff>112060</xdr:colOff>
      <xdr:row>0</xdr:row>
      <xdr:rowOff>97118</xdr:rowOff>
    </xdr:from>
    <xdr:to>
      <xdr:col>7</xdr:col>
      <xdr:colOff>680799</xdr:colOff>
      <xdr:row>7</xdr:row>
      <xdr:rowOff>22413</xdr:rowOff>
    </xdr:to>
    <xdr:grpSp>
      <xdr:nvGrpSpPr>
        <xdr:cNvPr id="32" name="Group 31">
          <a:hlinkClick xmlns:r="http://schemas.openxmlformats.org/officeDocument/2006/relationships" r:id="rId3"/>
        </xdr:cNvPr>
        <xdr:cNvGrpSpPr/>
      </xdr:nvGrpSpPr>
      <xdr:grpSpPr>
        <a:xfrm>
          <a:off x="10227236" y="97118"/>
          <a:ext cx="822739" cy="1277471"/>
          <a:chOff x="4443148" y="929029"/>
          <a:chExt cx="1509346" cy="1641257"/>
        </a:xfrm>
        <a:solidFill>
          <a:srgbClr val="FFFFC5"/>
        </a:solidFill>
        <a:effectLst>
          <a:glow rad="63500">
            <a:schemeClr val="accent6">
              <a:satMod val="175000"/>
              <a:alpha val="40000"/>
            </a:schemeClr>
          </a:glow>
        </a:effectLst>
      </xdr:grpSpPr>
      <xdr:sp macro="" textlink="">
        <xdr:nvSpPr>
          <xdr:cNvPr id="33" name="Isosceles Triangle 32"/>
          <xdr:cNvSpPr/>
        </xdr:nvSpPr>
        <xdr:spPr>
          <a:xfrm>
            <a:off x="4443148" y="929029"/>
            <a:ext cx="1509346" cy="820616"/>
          </a:xfrm>
          <a:prstGeom prst="triangle">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600">
              <a:solidFill>
                <a:srgbClr val="FF0000"/>
              </a:solidFill>
            </a:endParaRPr>
          </a:p>
        </xdr:txBody>
      </xdr:sp>
      <xdr:sp macro="" textlink="">
        <xdr:nvSpPr>
          <xdr:cNvPr id="34" name="Rectangle 33"/>
          <xdr:cNvSpPr/>
        </xdr:nvSpPr>
        <xdr:spPr>
          <a:xfrm>
            <a:off x="4708771" y="1730942"/>
            <a:ext cx="991578" cy="839344"/>
          </a:xfrm>
          <a:prstGeom prst="rect">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800" b="1">
                <a:solidFill>
                  <a:srgbClr val="FF0000"/>
                </a:solidFill>
                <a:latin typeface="Times New Roman" pitchFamily="18" charset="0"/>
                <a:cs typeface="Times New Roman" pitchFamily="18" charset="0"/>
              </a:rPr>
              <a:t>HOME</a:t>
            </a:r>
          </a:p>
        </xdr:txBody>
      </xdr:sp>
    </xdr:grpSp>
    <xdr:clientData/>
  </xdr:twoCellAnchor>
  <xdr:twoCellAnchor>
    <xdr:from>
      <xdr:col>8</xdr:col>
      <xdr:colOff>117281</xdr:colOff>
      <xdr:row>1</xdr:row>
      <xdr:rowOff>18254</xdr:rowOff>
    </xdr:from>
    <xdr:to>
      <xdr:col>10</xdr:col>
      <xdr:colOff>31531</xdr:colOff>
      <xdr:row>3</xdr:row>
      <xdr:rowOff>132703</xdr:rowOff>
    </xdr:to>
    <xdr:sp macro="" textlink="">
      <xdr:nvSpPr>
        <xdr:cNvPr id="35" name="Rounded Rectangle 34">
          <a:hlinkClick xmlns:r="http://schemas.openxmlformats.org/officeDocument/2006/relationships" r:id="rId4"/>
        </xdr:cNvPr>
        <xdr:cNvSpPr/>
      </xdr:nvSpPr>
      <xdr:spPr>
        <a:xfrm>
          <a:off x="11226046" y="212489"/>
          <a:ext cx="1258956" cy="502920"/>
        </a:xfrm>
        <a:prstGeom prst="roundRect">
          <a:avLst/>
        </a:prstGeom>
        <a:solidFill>
          <a:srgbClr val="66FF99"/>
        </a:solidFill>
        <a:effectLst>
          <a:glow rad="139700">
            <a:schemeClr val="accent3">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ADD</a:t>
          </a:r>
          <a:r>
            <a:rPr lang="en-US" sz="1200" b="1" baseline="0">
              <a:ln w="3175">
                <a:solidFill>
                  <a:schemeClr val="tx1"/>
                </a:solidFill>
              </a:ln>
              <a:solidFill>
                <a:schemeClr val="tx1"/>
              </a:solidFill>
              <a:latin typeface="Times New Roman" pitchFamily="18" charset="0"/>
              <a:cs typeface="Times New Roman" pitchFamily="18" charset="0"/>
            </a:rPr>
            <a:t> TRAINEE</a:t>
          </a:r>
          <a:endParaRPr lang="en-US" sz="1200" b="1">
            <a:ln w="3175">
              <a:solidFill>
                <a:schemeClr val="tx1"/>
              </a:solidFill>
            </a:ln>
            <a:solidFill>
              <a:schemeClr val="tx1"/>
            </a:solidFill>
            <a:latin typeface="Times New Roman" pitchFamily="18" charset="0"/>
            <a:cs typeface="Times New Roman" pitchFamily="18" charset="0"/>
          </a:endParaRPr>
        </a:p>
      </xdr:txBody>
    </xdr:sp>
    <xdr:clientData/>
  </xdr:twoCellAnchor>
  <xdr:twoCellAnchor>
    <xdr:from>
      <xdr:col>8</xdr:col>
      <xdr:colOff>117281</xdr:colOff>
      <xdr:row>4</xdr:row>
      <xdr:rowOff>85483</xdr:rowOff>
    </xdr:from>
    <xdr:to>
      <xdr:col>10</xdr:col>
      <xdr:colOff>34447</xdr:colOff>
      <xdr:row>7</xdr:row>
      <xdr:rowOff>13168</xdr:rowOff>
    </xdr:to>
    <xdr:sp macro="" textlink="">
      <xdr:nvSpPr>
        <xdr:cNvPr id="36" name="Rounded Rectangle 35">
          <a:hlinkClick xmlns:r="http://schemas.openxmlformats.org/officeDocument/2006/relationships" r:id="rId5"/>
        </xdr:cNvPr>
        <xdr:cNvSpPr/>
      </xdr:nvSpPr>
      <xdr:spPr>
        <a:xfrm>
          <a:off x="11226046" y="862424"/>
          <a:ext cx="1261872" cy="502920"/>
        </a:xfrm>
        <a:prstGeom prst="roundRect">
          <a:avLst/>
        </a:prstGeom>
        <a:solidFill>
          <a:srgbClr val="FF7C80"/>
        </a:solidFill>
        <a:effectLst>
          <a:glow rad="139700">
            <a:schemeClr val="accent2">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RESULT</a:t>
          </a:r>
        </a:p>
      </xdr:txBody>
    </xdr:sp>
    <xdr:clientData/>
  </xdr:twoCellAnchor>
  <xdr:twoCellAnchor>
    <xdr:from>
      <xdr:col>19</xdr:col>
      <xdr:colOff>33975</xdr:colOff>
      <xdr:row>4</xdr:row>
      <xdr:rowOff>85483</xdr:rowOff>
    </xdr:from>
    <xdr:to>
      <xdr:col>21</xdr:col>
      <xdr:colOff>70670</xdr:colOff>
      <xdr:row>7</xdr:row>
      <xdr:rowOff>13168</xdr:rowOff>
    </xdr:to>
    <xdr:sp macro="" textlink="">
      <xdr:nvSpPr>
        <xdr:cNvPr id="37" name="Rounded Rectangle 36">
          <a:hlinkClick xmlns:r="http://schemas.openxmlformats.org/officeDocument/2006/relationships" r:id="rId6"/>
        </xdr:cNvPr>
        <xdr:cNvSpPr/>
      </xdr:nvSpPr>
      <xdr:spPr>
        <a:xfrm>
          <a:off x="19517269" y="862424"/>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Signature</a:t>
          </a:r>
        </a:p>
      </xdr:txBody>
    </xdr:sp>
    <xdr:clientData/>
  </xdr:twoCellAnchor>
  <xdr:twoCellAnchor>
    <xdr:from>
      <xdr:col>10</xdr:col>
      <xdr:colOff>152016</xdr:colOff>
      <xdr:row>1</xdr:row>
      <xdr:rowOff>18254</xdr:rowOff>
    </xdr:from>
    <xdr:to>
      <xdr:col>11</xdr:col>
      <xdr:colOff>1092653</xdr:colOff>
      <xdr:row>3</xdr:row>
      <xdr:rowOff>132703</xdr:rowOff>
    </xdr:to>
    <xdr:sp macro="" textlink="">
      <xdr:nvSpPr>
        <xdr:cNvPr id="38" name="Rounded Rectangle 37">
          <a:hlinkClick xmlns:r="http://schemas.openxmlformats.org/officeDocument/2006/relationships" r:id="rId7"/>
        </xdr:cNvPr>
        <xdr:cNvSpPr/>
      </xdr:nvSpPr>
      <xdr:spPr>
        <a:xfrm>
          <a:off x="12605487" y="212489"/>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Pre Enrollment</a:t>
          </a:r>
        </a:p>
      </xdr:txBody>
    </xdr:sp>
    <xdr:clientData/>
  </xdr:twoCellAnchor>
  <xdr:twoCellAnchor>
    <xdr:from>
      <xdr:col>10</xdr:col>
      <xdr:colOff>154446</xdr:colOff>
      <xdr:row>4</xdr:row>
      <xdr:rowOff>85483</xdr:rowOff>
    </xdr:from>
    <xdr:to>
      <xdr:col>11</xdr:col>
      <xdr:colOff>1095083</xdr:colOff>
      <xdr:row>7</xdr:row>
      <xdr:rowOff>13168</xdr:rowOff>
    </xdr:to>
    <xdr:sp macro="" textlink="">
      <xdr:nvSpPr>
        <xdr:cNvPr id="39" name="Rounded Rectangle 38">
          <a:hlinkClick xmlns:r="http://schemas.openxmlformats.org/officeDocument/2006/relationships" r:id="rId8"/>
        </xdr:cNvPr>
        <xdr:cNvSpPr/>
      </xdr:nvSpPr>
      <xdr:spPr>
        <a:xfrm>
          <a:off x="12607917" y="862424"/>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Enrolled</a:t>
          </a:r>
        </a:p>
      </xdr:txBody>
    </xdr:sp>
    <xdr:clientData/>
  </xdr:twoCellAnchor>
  <xdr:twoCellAnchor>
    <xdr:from>
      <xdr:col>11</xdr:col>
      <xdr:colOff>1213138</xdr:colOff>
      <xdr:row>1</xdr:row>
      <xdr:rowOff>18254</xdr:rowOff>
    </xdr:from>
    <xdr:to>
      <xdr:col>12</xdr:col>
      <xdr:colOff>54540</xdr:colOff>
      <xdr:row>3</xdr:row>
      <xdr:rowOff>132703</xdr:rowOff>
    </xdr:to>
    <xdr:sp macro="" textlink="">
      <xdr:nvSpPr>
        <xdr:cNvPr id="40" name="Rounded Rectangle 39">
          <a:hlinkClick xmlns:r="http://schemas.openxmlformats.org/officeDocument/2006/relationships" r:id="rId9"/>
        </xdr:cNvPr>
        <xdr:cNvSpPr/>
      </xdr:nvSpPr>
      <xdr:spPr>
        <a:xfrm>
          <a:off x="13987844" y="212489"/>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Attendance</a:t>
          </a:r>
          <a:r>
            <a:rPr lang="en-US" sz="1200" b="1" baseline="0">
              <a:solidFill>
                <a:schemeClr val="bg1"/>
              </a:solidFill>
              <a:latin typeface="Times New Roman" pitchFamily="18" charset="0"/>
              <a:cs typeface="Times New Roman" pitchFamily="18" charset="0"/>
            </a:rPr>
            <a:t> Sheet</a:t>
          </a:r>
          <a:endParaRPr lang="en-US" sz="1200" b="1">
            <a:solidFill>
              <a:schemeClr val="bg1"/>
            </a:solidFill>
            <a:latin typeface="Times New Roman" pitchFamily="18" charset="0"/>
            <a:cs typeface="Times New Roman" pitchFamily="18" charset="0"/>
          </a:endParaRPr>
        </a:p>
      </xdr:txBody>
    </xdr:sp>
    <xdr:clientData/>
  </xdr:twoCellAnchor>
  <xdr:twoCellAnchor>
    <xdr:from>
      <xdr:col>11</xdr:col>
      <xdr:colOff>1215081</xdr:colOff>
      <xdr:row>4</xdr:row>
      <xdr:rowOff>85483</xdr:rowOff>
    </xdr:from>
    <xdr:to>
      <xdr:col>12</xdr:col>
      <xdr:colOff>56483</xdr:colOff>
      <xdr:row>7</xdr:row>
      <xdr:rowOff>13168</xdr:rowOff>
    </xdr:to>
    <xdr:sp macro="" textlink="">
      <xdr:nvSpPr>
        <xdr:cNvPr id="41" name="Rounded Rectangle 40">
          <a:hlinkClick xmlns:r="http://schemas.openxmlformats.org/officeDocument/2006/relationships" r:id="rId10"/>
        </xdr:cNvPr>
        <xdr:cNvSpPr/>
      </xdr:nvSpPr>
      <xdr:spPr>
        <a:xfrm>
          <a:off x="13989787" y="862424"/>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Materials</a:t>
          </a:r>
          <a:r>
            <a:rPr lang="en-US" sz="1200" b="1" baseline="0">
              <a:solidFill>
                <a:schemeClr val="bg1"/>
              </a:solidFill>
              <a:latin typeface="Times New Roman" pitchFamily="18" charset="0"/>
              <a:cs typeface="Times New Roman" pitchFamily="18" charset="0"/>
            </a:rPr>
            <a:t> Distribution</a:t>
          </a:r>
          <a:endParaRPr lang="en-US" sz="1200" b="1">
            <a:solidFill>
              <a:schemeClr val="bg1"/>
            </a:solidFill>
            <a:latin typeface="Times New Roman" pitchFamily="18" charset="0"/>
            <a:cs typeface="Times New Roman" pitchFamily="18" charset="0"/>
          </a:endParaRPr>
        </a:p>
      </xdr:txBody>
    </xdr:sp>
    <xdr:clientData/>
  </xdr:twoCellAnchor>
  <xdr:twoCellAnchor>
    <xdr:from>
      <xdr:col>12</xdr:col>
      <xdr:colOff>175025</xdr:colOff>
      <xdr:row>1</xdr:row>
      <xdr:rowOff>18254</xdr:rowOff>
    </xdr:from>
    <xdr:to>
      <xdr:col>14</xdr:col>
      <xdr:colOff>211720</xdr:colOff>
      <xdr:row>3</xdr:row>
      <xdr:rowOff>132703</xdr:rowOff>
    </xdr:to>
    <xdr:sp macro="" textlink="">
      <xdr:nvSpPr>
        <xdr:cNvPr id="42" name="Rounded Rectangle 41">
          <a:hlinkClick xmlns:r="http://schemas.openxmlformats.org/officeDocument/2006/relationships" r:id="rId11"/>
        </xdr:cNvPr>
        <xdr:cNvSpPr/>
      </xdr:nvSpPr>
      <xdr:spPr>
        <a:xfrm>
          <a:off x="15370201" y="212489"/>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a:t>
          </a:r>
          <a:r>
            <a:rPr lang="en-US" sz="1200" b="1" baseline="0">
              <a:solidFill>
                <a:schemeClr val="bg1"/>
              </a:solidFill>
              <a:latin typeface="Times New Roman" pitchFamily="18" charset="0"/>
              <a:cs typeface="Times New Roman" pitchFamily="18" charset="0"/>
            </a:rPr>
            <a:t> for ASSET</a:t>
          </a:r>
          <a:endParaRPr lang="en-US" sz="1200" b="1">
            <a:solidFill>
              <a:schemeClr val="bg1"/>
            </a:solidFill>
            <a:latin typeface="Times New Roman" pitchFamily="18" charset="0"/>
            <a:cs typeface="Times New Roman" pitchFamily="18" charset="0"/>
          </a:endParaRPr>
        </a:p>
      </xdr:txBody>
    </xdr:sp>
    <xdr:clientData/>
  </xdr:twoCellAnchor>
  <xdr:twoCellAnchor>
    <xdr:from>
      <xdr:col>14</xdr:col>
      <xdr:colOff>332205</xdr:colOff>
      <xdr:row>1</xdr:row>
      <xdr:rowOff>18254</xdr:rowOff>
    </xdr:from>
    <xdr:to>
      <xdr:col>16</xdr:col>
      <xdr:colOff>368901</xdr:colOff>
      <xdr:row>3</xdr:row>
      <xdr:rowOff>132703</xdr:rowOff>
    </xdr:to>
    <xdr:sp macro="" textlink="">
      <xdr:nvSpPr>
        <xdr:cNvPr id="43" name="Rounded Rectangle 42">
          <a:hlinkClick xmlns:r="http://schemas.openxmlformats.org/officeDocument/2006/relationships" r:id="rId12"/>
        </xdr:cNvPr>
        <xdr:cNvSpPr/>
      </xdr:nvSpPr>
      <xdr:spPr>
        <a:xfrm>
          <a:off x="16752558" y="212489"/>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Bangla</a:t>
          </a:r>
        </a:p>
      </xdr:txBody>
    </xdr:sp>
    <xdr:clientData/>
  </xdr:twoCellAnchor>
  <xdr:twoCellAnchor>
    <xdr:from>
      <xdr:col>12</xdr:col>
      <xdr:colOff>176482</xdr:colOff>
      <xdr:row>4</xdr:row>
      <xdr:rowOff>85483</xdr:rowOff>
    </xdr:from>
    <xdr:to>
      <xdr:col>14</xdr:col>
      <xdr:colOff>213177</xdr:colOff>
      <xdr:row>7</xdr:row>
      <xdr:rowOff>13168</xdr:rowOff>
    </xdr:to>
    <xdr:sp macro="" textlink="">
      <xdr:nvSpPr>
        <xdr:cNvPr id="44" name="Rounded Rectangle 43">
          <a:hlinkClick xmlns:r="http://schemas.openxmlformats.org/officeDocument/2006/relationships" r:id="rId13"/>
        </xdr:cNvPr>
        <xdr:cNvSpPr/>
      </xdr:nvSpPr>
      <xdr:spPr>
        <a:xfrm>
          <a:off x="15371658" y="862424"/>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English</a:t>
          </a:r>
        </a:p>
      </xdr:txBody>
    </xdr:sp>
    <xdr:clientData/>
  </xdr:twoCellAnchor>
  <xdr:twoCellAnchor>
    <xdr:from>
      <xdr:col>14</xdr:col>
      <xdr:colOff>333175</xdr:colOff>
      <xdr:row>4</xdr:row>
      <xdr:rowOff>85483</xdr:rowOff>
    </xdr:from>
    <xdr:to>
      <xdr:col>16</xdr:col>
      <xdr:colOff>369871</xdr:colOff>
      <xdr:row>7</xdr:row>
      <xdr:rowOff>13168</xdr:rowOff>
    </xdr:to>
    <xdr:sp macro="" textlink="">
      <xdr:nvSpPr>
        <xdr:cNvPr id="45" name="Rounded Rectangle 44">
          <a:hlinkClick xmlns:r="http://schemas.openxmlformats.org/officeDocument/2006/relationships" r:id="rId14"/>
        </xdr:cNvPr>
        <xdr:cNvSpPr/>
      </xdr:nvSpPr>
      <xdr:spPr>
        <a:xfrm>
          <a:off x="16753528" y="862424"/>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Contact</a:t>
          </a:r>
          <a:r>
            <a:rPr lang="en-US" sz="1200" b="1" baseline="0">
              <a:solidFill>
                <a:schemeClr val="bg1"/>
              </a:solidFill>
              <a:latin typeface="Times New Roman" pitchFamily="18" charset="0"/>
              <a:cs typeface="Times New Roman" pitchFamily="18" charset="0"/>
            </a:rPr>
            <a:t> No</a:t>
          </a:r>
          <a:endParaRPr lang="en-US" sz="1200" b="1">
            <a:solidFill>
              <a:schemeClr val="bg1"/>
            </a:solidFill>
            <a:latin typeface="Times New Roman" pitchFamily="18" charset="0"/>
            <a:cs typeface="Times New Roman" pitchFamily="18" charset="0"/>
          </a:endParaRPr>
        </a:p>
      </xdr:txBody>
    </xdr:sp>
    <xdr:clientData/>
  </xdr:twoCellAnchor>
  <xdr:twoCellAnchor>
    <xdr:from>
      <xdr:col>16</xdr:col>
      <xdr:colOff>489386</xdr:colOff>
      <xdr:row>1</xdr:row>
      <xdr:rowOff>18254</xdr:rowOff>
    </xdr:from>
    <xdr:to>
      <xdr:col>18</xdr:col>
      <xdr:colOff>526081</xdr:colOff>
      <xdr:row>3</xdr:row>
      <xdr:rowOff>132703</xdr:rowOff>
    </xdr:to>
    <xdr:sp macro="" textlink="">
      <xdr:nvSpPr>
        <xdr:cNvPr id="46" name="Rounded Rectangle 45">
          <a:hlinkClick xmlns:r="http://schemas.openxmlformats.org/officeDocument/2006/relationships" r:id="rId15"/>
        </xdr:cNvPr>
        <xdr:cNvSpPr/>
      </xdr:nvSpPr>
      <xdr:spPr>
        <a:xfrm>
          <a:off x="18134915" y="212489"/>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Training Plan</a:t>
          </a:r>
        </a:p>
      </xdr:txBody>
    </xdr:sp>
    <xdr:clientData/>
  </xdr:twoCellAnchor>
  <xdr:twoCellAnchor>
    <xdr:from>
      <xdr:col>19</xdr:col>
      <xdr:colOff>33975</xdr:colOff>
      <xdr:row>1</xdr:row>
      <xdr:rowOff>18254</xdr:rowOff>
    </xdr:from>
    <xdr:to>
      <xdr:col>21</xdr:col>
      <xdr:colOff>70670</xdr:colOff>
      <xdr:row>3</xdr:row>
      <xdr:rowOff>132703</xdr:rowOff>
    </xdr:to>
    <xdr:sp macro="" textlink="">
      <xdr:nvSpPr>
        <xdr:cNvPr id="47" name="Rounded Rectangle 46">
          <a:hlinkClick xmlns:r="http://schemas.openxmlformats.org/officeDocument/2006/relationships" r:id="rId16"/>
        </xdr:cNvPr>
        <xdr:cNvSpPr/>
      </xdr:nvSpPr>
      <xdr:spPr>
        <a:xfrm>
          <a:off x="19517269" y="212489"/>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Class Routine</a:t>
          </a:r>
        </a:p>
      </xdr:txBody>
    </xdr:sp>
    <xdr:clientData/>
  </xdr:twoCellAnchor>
  <xdr:twoCellAnchor>
    <xdr:from>
      <xdr:col>16</xdr:col>
      <xdr:colOff>489870</xdr:colOff>
      <xdr:row>4</xdr:row>
      <xdr:rowOff>85483</xdr:rowOff>
    </xdr:from>
    <xdr:to>
      <xdr:col>18</xdr:col>
      <xdr:colOff>526565</xdr:colOff>
      <xdr:row>7</xdr:row>
      <xdr:rowOff>13168</xdr:rowOff>
    </xdr:to>
    <xdr:sp macro="" textlink="">
      <xdr:nvSpPr>
        <xdr:cNvPr id="48" name="Rounded Rectangle 47">
          <a:hlinkClick xmlns:r="http://schemas.openxmlformats.org/officeDocument/2006/relationships" r:id="rId17"/>
        </xdr:cNvPr>
        <xdr:cNvSpPr/>
      </xdr:nvSpPr>
      <xdr:spPr>
        <a:xfrm>
          <a:off x="18135399" y="862424"/>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Lesson Plan</a:t>
          </a: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459684</xdr:colOff>
      <xdr:row>3</xdr:row>
      <xdr:rowOff>45720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539184" cy="617220"/>
        </a:xfrm>
        <a:prstGeom prst="rect">
          <a:avLst/>
        </a:prstGeom>
      </xdr:spPr>
    </xdr:pic>
    <xdr:clientData/>
  </xdr:twoCellAnchor>
  <xdr:twoCellAnchor editAs="oneCell">
    <xdr:from>
      <xdr:col>18</xdr:col>
      <xdr:colOff>52639</xdr:colOff>
      <xdr:row>0</xdr:row>
      <xdr:rowOff>84723</xdr:rowOff>
    </xdr:from>
    <xdr:to>
      <xdr:col>19</xdr:col>
      <xdr:colOff>1085850</xdr:colOff>
      <xdr:row>1</xdr:row>
      <xdr:rowOff>189597</xdr:rowOff>
    </xdr:to>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118139" y="84723"/>
          <a:ext cx="1661861" cy="295374"/>
        </a:xfrm>
        <a:prstGeom prst="rect">
          <a:avLst/>
        </a:prstGeom>
      </xdr:spPr>
    </xdr:pic>
    <xdr:clientData/>
  </xdr:twoCellAnchor>
  <xdr:twoCellAnchor>
    <xdr:from>
      <xdr:col>20</xdr:col>
      <xdr:colOff>57150</xdr:colOff>
      <xdr:row>0</xdr:row>
      <xdr:rowOff>95250</xdr:rowOff>
    </xdr:from>
    <xdr:to>
      <xdr:col>21</xdr:col>
      <xdr:colOff>270289</xdr:colOff>
      <xdr:row>5</xdr:row>
      <xdr:rowOff>420221</xdr:rowOff>
    </xdr:to>
    <xdr:grpSp>
      <xdr:nvGrpSpPr>
        <xdr:cNvPr id="18" name="Group 17">
          <a:hlinkClick xmlns:r="http://schemas.openxmlformats.org/officeDocument/2006/relationships" r:id="rId3"/>
        </xdr:cNvPr>
        <xdr:cNvGrpSpPr/>
      </xdr:nvGrpSpPr>
      <xdr:grpSpPr>
        <a:xfrm>
          <a:off x="17894300" y="95250"/>
          <a:ext cx="822739" cy="1277471"/>
          <a:chOff x="4443148" y="929029"/>
          <a:chExt cx="1509346" cy="1641257"/>
        </a:xfrm>
        <a:solidFill>
          <a:srgbClr val="FFFFC5"/>
        </a:solidFill>
        <a:effectLst>
          <a:glow rad="63500">
            <a:schemeClr val="accent6">
              <a:satMod val="175000"/>
              <a:alpha val="40000"/>
            </a:schemeClr>
          </a:glow>
        </a:effectLst>
      </xdr:grpSpPr>
      <xdr:sp macro="" textlink="">
        <xdr:nvSpPr>
          <xdr:cNvPr id="19" name="Isosceles Triangle 18"/>
          <xdr:cNvSpPr/>
        </xdr:nvSpPr>
        <xdr:spPr>
          <a:xfrm>
            <a:off x="4443148" y="929029"/>
            <a:ext cx="1509346" cy="820616"/>
          </a:xfrm>
          <a:prstGeom prst="triangle">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600">
              <a:solidFill>
                <a:srgbClr val="FF0000"/>
              </a:solidFill>
            </a:endParaRPr>
          </a:p>
        </xdr:txBody>
      </xdr:sp>
      <xdr:sp macro="" textlink="">
        <xdr:nvSpPr>
          <xdr:cNvPr id="20" name="Rectangle 19"/>
          <xdr:cNvSpPr/>
        </xdr:nvSpPr>
        <xdr:spPr>
          <a:xfrm>
            <a:off x="4708771" y="1730942"/>
            <a:ext cx="991578" cy="839344"/>
          </a:xfrm>
          <a:prstGeom prst="rect">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800" b="1">
                <a:solidFill>
                  <a:srgbClr val="FF0000"/>
                </a:solidFill>
                <a:latin typeface="Times New Roman" pitchFamily="18" charset="0"/>
                <a:cs typeface="Times New Roman" pitchFamily="18" charset="0"/>
              </a:rPr>
              <a:t>HOME</a:t>
            </a:r>
          </a:p>
        </xdr:txBody>
      </xdr:sp>
    </xdr:grpSp>
    <xdr:clientData/>
  </xdr:twoCellAnchor>
  <xdr:twoCellAnchor>
    <xdr:from>
      <xdr:col>21</xdr:col>
      <xdr:colOff>446360</xdr:colOff>
      <xdr:row>1</xdr:row>
      <xdr:rowOff>20121</xdr:rowOff>
    </xdr:from>
    <xdr:to>
      <xdr:col>23</xdr:col>
      <xdr:colOff>486116</xdr:colOff>
      <xdr:row>3</xdr:row>
      <xdr:rowOff>142041</xdr:rowOff>
    </xdr:to>
    <xdr:sp macro="" textlink="">
      <xdr:nvSpPr>
        <xdr:cNvPr id="21" name="Rounded Rectangle 20">
          <a:hlinkClick xmlns:r="http://schemas.openxmlformats.org/officeDocument/2006/relationships" r:id="rId4"/>
        </xdr:cNvPr>
        <xdr:cNvSpPr/>
      </xdr:nvSpPr>
      <xdr:spPr>
        <a:xfrm>
          <a:off x="18893110" y="210621"/>
          <a:ext cx="1258956" cy="502920"/>
        </a:xfrm>
        <a:prstGeom prst="roundRect">
          <a:avLst/>
        </a:prstGeom>
        <a:solidFill>
          <a:srgbClr val="66FF99"/>
        </a:solidFill>
        <a:effectLst>
          <a:glow rad="139700">
            <a:schemeClr val="accent3">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ADD</a:t>
          </a:r>
          <a:r>
            <a:rPr lang="en-US" sz="1200" b="1" baseline="0">
              <a:ln w="3175">
                <a:solidFill>
                  <a:schemeClr val="tx1"/>
                </a:solidFill>
              </a:ln>
              <a:solidFill>
                <a:schemeClr val="tx1"/>
              </a:solidFill>
              <a:latin typeface="Times New Roman" pitchFamily="18" charset="0"/>
              <a:cs typeface="Times New Roman" pitchFamily="18" charset="0"/>
            </a:rPr>
            <a:t> TRAINEE</a:t>
          </a:r>
          <a:endParaRPr lang="en-US" sz="1200" b="1">
            <a:ln w="3175">
              <a:solidFill>
                <a:schemeClr val="tx1"/>
              </a:solidFill>
            </a:ln>
            <a:solidFill>
              <a:schemeClr val="tx1"/>
            </a:solidFill>
            <a:latin typeface="Times New Roman" pitchFamily="18" charset="0"/>
            <a:cs typeface="Times New Roman" pitchFamily="18" charset="0"/>
          </a:endParaRPr>
        </a:p>
      </xdr:txBody>
    </xdr:sp>
    <xdr:clientData/>
  </xdr:twoCellAnchor>
  <xdr:twoCellAnchor>
    <xdr:from>
      <xdr:col>21</xdr:col>
      <xdr:colOff>446360</xdr:colOff>
      <xdr:row>4</xdr:row>
      <xdr:rowOff>98556</xdr:rowOff>
    </xdr:from>
    <xdr:to>
      <xdr:col>23</xdr:col>
      <xdr:colOff>489032</xdr:colOff>
      <xdr:row>5</xdr:row>
      <xdr:rowOff>410976</xdr:rowOff>
    </xdr:to>
    <xdr:sp macro="" textlink="">
      <xdr:nvSpPr>
        <xdr:cNvPr id="22" name="Rounded Rectangle 21">
          <a:hlinkClick xmlns:r="http://schemas.openxmlformats.org/officeDocument/2006/relationships" r:id="rId5"/>
        </xdr:cNvPr>
        <xdr:cNvSpPr/>
      </xdr:nvSpPr>
      <xdr:spPr>
        <a:xfrm>
          <a:off x="18893110" y="860556"/>
          <a:ext cx="1261872" cy="502920"/>
        </a:xfrm>
        <a:prstGeom prst="roundRect">
          <a:avLst/>
        </a:prstGeom>
        <a:solidFill>
          <a:srgbClr val="FF7C80"/>
        </a:solidFill>
        <a:effectLst>
          <a:glow rad="139700">
            <a:schemeClr val="accent2">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RESULT</a:t>
          </a:r>
        </a:p>
      </xdr:txBody>
    </xdr:sp>
    <xdr:clientData/>
  </xdr:twoCellAnchor>
  <xdr:twoCellAnchor>
    <xdr:from>
      <xdr:col>35</xdr:col>
      <xdr:colOff>203183</xdr:colOff>
      <xdr:row>4</xdr:row>
      <xdr:rowOff>98556</xdr:rowOff>
    </xdr:from>
    <xdr:to>
      <xdr:col>37</xdr:col>
      <xdr:colOff>245855</xdr:colOff>
      <xdr:row>5</xdr:row>
      <xdr:rowOff>410976</xdr:rowOff>
    </xdr:to>
    <xdr:sp macro="" textlink="">
      <xdr:nvSpPr>
        <xdr:cNvPr id="23" name="Rounded Rectangle 22">
          <a:hlinkClick xmlns:r="http://schemas.openxmlformats.org/officeDocument/2006/relationships" r:id="rId6"/>
        </xdr:cNvPr>
        <xdr:cNvSpPr/>
      </xdr:nvSpPr>
      <xdr:spPr>
        <a:xfrm>
          <a:off x="27184333" y="860556"/>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Signature</a:t>
          </a:r>
        </a:p>
      </xdr:txBody>
    </xdr:sp>
    <xdr:clientData/>
  </xdr:twoCellAnchor>
  <xdr:twoCellAnchor>
    <xdr:from>
      <xdr:col>23</xdr:col>
      <xdr:colOff>606601</xdr:colOff>
      <xdr:row>1</xdr:row>
      <xdr:rowOff>20121</xdr:rowOff>
    </xdr:from>
    <xdr:to>
      <xdr:col>26</xdr:col>
      <xdr:colOff>39673</xdr:colOff>
      <xdr:row>3</xdr:row>
      <xdr:rowOff>142041</xdr:rowOff>
    </xdr:to>
    <xdr:sp macro="" textlink="">
      <xdr:nvSpPr>
        <xdr:cNvPr id="24" name="Rounded Rectangle 23">
          <a:hlinkClick xmlns:r="http://schemas.openxmlformats.org/officeDocument/2006/relationships" r:id="rId7"/>
        </xdr:cNvPr>
        <xdr:cNvSpPr/>
      </xdr:nvSpPr>
      <xdr:spPr>
        <a:xfrm>
          <a:off x="20272551" y="210621"/>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Pre Enrollment</a:t>
          </a:r>
        </a:p>
      </xdr:txBody>
    </xdr:sp>
    <xdr:clientData/>
  </xdr:twoCellAnchor>
  <xdr:twoCellAnchor>
    <xdr:from>
      <xdr:col>23</xdr:col>
      <xdr:colOff>609031</xdr:colOff>
      <xdr:row>4</xdr:row>
      <xdr:rowOff>98556</xdr:rowOff>
    </xdr:from>
    <xdr:to>
      <xdr:col>26</xdr:col>
      <xdr:colOff>42103</xdr:colOff>
      <xdr:row>5</xdr:row>
      <xdr:rowOff>410976</xdr:rowOff>
    </xdr:to>
    <xdr:sp macro="" textlink="">
      <xdr:nvSpPr>
        <xdr:cNvPr id="25" name="Rounded Rectangle 24">
          <a:hlinkClick xmlns:r="http://schemas.openxmlformats.org/officeDocument/2006/relationships" r:id="rId8"/>
        </xdr:cNvPr>
        <xdr:cNvSpPr/>
      </xdr:nvSpPr>
      <xdr:spPr>
        <a:xfrm>
          <a:off x="20274981" y="860556"/>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Enrolled</a:t>
          </a:r>
        </a:p>
      </xdr:txBody>
    </xdr:sp>
    <xdr:clientData/>
  </xdr:twoCellAnchor>
  <xdr:twoCellAnchor>
    <xdr:from>
      <xdr:col>26</xdr:col>
      <xdr:colOff>160158</xdr:colOff>
      <xdr:row>1</xdr:row>
      <xdr:rowOff>20121</xdr:rowOff>
    </xdr:from>
    <xdr:to>
      <xdr:col>28</xdr:col>
      <xdr:colOff>202830</xdr:colOff>
      <xdr:row>3</xdr:row>
      <xdr:rowOff>142041</xdr:rowOff>
    </xdr:to>
    <xdr:sp macro="" textlink="">
      <xdr:nvSpPr>
        <xdr:cNvPr id="26" name="Rounded Rectangle 25">
          <a:hlinkClick xmlns:r="http://schemas.openxmlformats.org/officeDocument/2006/relationships" r:id="rId9"/>
        </xdr:cNvPr>
        <xdr:cNvSpPr/>
      </xdr:nvSpPr>
      <xdr:spPr>
        <a:xfrm>
          <a:off x="21654908" y="210621"/>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Attendance</a:t>
          </a:r>
          <a:r>
            <a:rPr lang="en-US" sz="1200" b="1" baseline="0">
              <a:solidFill>
                <a:schemeClr val="bg1"/>
              </a:solidFill>
              <a:latin typeface="Times New Roman" pitchFamily="18" charset="0"/>
              <a:cs typeface="Times New Roman" pitchFamily="18" charset="0"/>
            </a:rPr>
            <a:t> Sheet</a:t>
          </a:r>
          <a:endParaRPr lang="en-US" sz="1200" b="1">
            <a:solidFill>
              <a:schemeClr val="bg1"/>
            </a:solidFill>
            <a:latin typeface="Times New Roman" pitchFamily="18" charset="0"/>
            <a:cs typeface="Times New Roman" pitchFamily="18" charset="0"/>
          </a:endParaRPr>
        </a:p>
      </xdr:txBody>
    </xdr:sp>
    <xdr:clientData/>
  </xdr:twoCellAnchor>
  <xdr:twoCellAnchor>
    <xdr:from>
      <xdr:col>26</xdr:col>
      <xdr:colOff>162101</xdr:colOff>
      <xdr:row>4</xdr:row>
      <xdr:rowOff>98556</xdr:rowOff>
    </xdr:from>
    <xdr:to>
      <xdr:col>28</xdr:col>
      <xdr:colOff>204773</xdr:colOff>
      <xdr:row>5</xdr:row>
      <xdr:rowOff>410976</xdr:rowOff>
    </xdr:to>
    <xdr:sp macro="" textlink="">
      <xdr:nvSpPr>
        <xdr:cNvPr id="27" name="Rounded Rectangle 26">
          <a:hlinkClick xmlns:r="http://schemas.openxmlformats.org/officeDocument/2006/relationships" r:id="rId10"/>
        </xdr:cNvPr>
        <xdr:cNvSpPr/>
      </xdr:nvSpPr>
      <xdr:spPr>
        <a:xfrm>
          <a:off x="21656851" y="860556"/>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Materials</a:t>
          </a:r>
          <a:r>
            <a:rPr lang="en-US" sz="1200" b="1" baseline="0">
              <a:solidFill>
                <a:schemeClr val="bg1"/>
              </a:solidFill>
              <a:latin typeface="Times New Roman" pitchFamily="18" charset="0"/>
              <a:cs typeface="Times New Roman" pitchFamily="18" charset="0"/>
            </a:rPr>
            <a:t> Distribution</a:t>
          </a:r>
          <a:endParaRPr lang="en-US" sz="1200" b="1">
            <a:solidFill>
              <a:schemeClr val="bg1"/>
            </a:solidFill>
            <a:latin typeface="Times New Roman" pitchFamily="18" charset="0"/>
            <a:cs typeface="Times New Roman" pitchFamily="18" charset="0"/>
          </a:endParaRPr>
        </a:p>
      </xdr:txBody>
    </xdr:sp>
    <xdr:clientData/>
  </xdr:twoCellAnchor>
  <xdr:twoCellAnchor>
    <xdr:from>
      <xdr:col>28</xdr:col>
      <xdr:colOff>323315</xdr:colOff>
      <xdr:row>1</xdr:row>
      <xdr:rowOff>20121</xdr:rowOff>
    </xdr:from>
    <xdr:to>
      <xdr:col>30</xdr:col>
      <xdr:colOff>365987</xdr:colOff>
      <xdr:row>3</xdr:row>
      <xdr:rowOff>142041</xdr:rowOff>
    </xdr:to>
    <xdr:sp macro="" textlink="">
      <xdr:nvSpPr>
        <xdr:cNvPr id="28" name="Rounded Rectangle 27">
          <a:hlinkClick xmlns:r="http://schemas.openxmlformats.org/officeDocument/2006/relationships" r:id="rId11"/>
        </xdr:cNvPr>
        <xdr:cNvSpPr/>
      </xdr:nvSpPr>
      <xdr:spPr>
        <a:xfrm>
          <a:off x="23037265" y="210621"/>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a:t>
          </a:r>
          <a:r>
            <a:rPr lang="en-US" sz="1200" b="1" baseline="0">
              <a:solidFill>
                <a:schemeClr val="bg1"/>
              </a:solidFill>
              <a:latin typeface="Times New Roman" pitchFamily="18" charset="0"/>
              <a:cs typeface="Times New Roman" pitchFamily="18" charset="0"/>
            </a:rPr>
            <a:t> for ASSET</a:t>
          </a:r>
          <a:endParaRPr lang="en-US" sz="1200" b="1">
            <a:solidFill>
              <a:schemeClr val="bg1"/>
            </a:solidFill>
            <a:latin typeface="Times New Roman" pitchFamily="18" charset="0"/>
            <a:cs typeface="Times New Roman" pitchFamily="18" charset="0"/>
          </a:endParaRPr>
        </a:p>
      </xdr:txBody>
    </xdr:sp>
    <xdr:clientData/>
  </xdr:twoCellAnchor>
  <xdr:twoCellAnchor>
    <xdr:from>
      <xdr:col>30</xdr:col>
      <xdr:colOff>486472</xdr:colOff>
      <xdr:row>1</xdr:row>
      <xdr:rowOff>20121</xdr:rowOff>
    </xdr:from>
    <xdr:to>
      <xdr:col>32</xdr:col>
      <xdr:colOff>529144</xdr:colOff>
      <xdr:row>3</xdr:row>
      <xdr:rowOff>142041</xdr:rowOff>
    </xdr:to>
    <xdr:sp macro="" textlink="">
      <xdr:nvSpPr>
        <xdr:cNvPr id="29" name="Rounded Rectangle 28">
          <a:hlinkClick xmlns:r="http://schemas.openxmlformats.org/officeDocument/2006/relationships" r:id="rId12"/>
        </xdr:cNvPr>
        <xdr:cNvSpPr/>
      </xdr:nvSpPr>
      <xdr:spPr>
        <a:xfrm>
          <a:off x="24419622" y="210621"/>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Bangla</a:t>
          </a:r>
        </a:p>
      </xdr:txBody>
    </xdr:sp>
    <xdr:clientData/>
  </xdr:twoCellAnchor>
  <xdr:twoCellAnchor>
    <xdr:from>
      <xdr:col>28</xdr:col>
      <xdr:colOff>324772</xdr:colOff>
      <xdr:row>4</xdr:row>
      <xdr:rowOff>98556</xdr:rowOff>
    </xdr:from>
    <xdr:to>
      <xdr:col>30</xdr:col>
      <xdr:colOff>367444</xdr:colOff>
      <xdr:row>5</xdr:row>
      <xdr:rowOff>410976</xdr:rowOff>
    </xdr:to>
    <xdr:sp macro="" textlink="">
      <xdr:nvSpPr>
        <xdr:cNvPr id="30" name="Rounded Rectangle 29">
          <a:hlinkClick xmlns:r="http://schemas.openxmlformats.org/officeDocument/2006/relationships" r:id="rId13"/>
        </xdr:cNvPr>
        <xdr:cNvSpPr/>
      </xdr:nvSpPr>
      <xdr:spPr>
        <a:xfrm>
          <a:off x="23038722" y="860556"/>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English</a:t>
          </a:r>
        </a:p>
      </xdr:txBody>
    </xdr:sp>
    <xdr:clientData/>
  </xdr:twoCellAnchor>
  <xdr:twoCellAnchor>
    <xdr:from>
      <xdr:col>30</xdr:col>
      <xdr:colOff>487442</xdr:colOff>
      <xdr:row>4</xdr:row>
      <xdr:rowOff>98556</xdr:rowOff>
    </xdr:from>
    <xdr:to>
      <xdr:col>32</xdr:col>
      <xdr:colOff>530114</xdr:colOff>
      <xdr:row>5</xdr:row>
      <xdr:rowOff>410976</xdr:rowOff>
    </xdr:to>
    <xdr:sp macro="" textlink="">
      <xdr:nvSpPr>
        <xdr:cNvPr id="40" name="Rounded Rectangle 39">
          <a:hlinkClick xmlns:r="http://schemas.openxmlformats.org/officeDocument/2006/relationships" r:id="rId14"/>
        </xdr:cNvPr>
        <xdr:cNvSpPr/>
      </xdr:nvSpPr>
      <xdr:spPr>
        <a:xfrm>
          <a:off x="24420592" y="860556"/>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Contact</a:t>
          </a:r>
          <a:r>
            <a:rPr lang="en-US" sz="1200" b="1" baseline="0">
              <a:solidFill>
                <a:schemeClr val="bg1"/>
              </a:solidFill>
              <a:latin typeface="Times New Roman" pitchFamily="18" charset="0"/>
              <a:cs typeface="Times New Roman" pitchFamily="18" charset="0"/>
            </a:rPr>
            <a:t> No</a:t>
          </a:r>
          <a:endParaRPr lang="en-US" sz="1200" b="1">
            <a:solidFill>
              <a:schemeClr val="bg1"/>
            </a:solidFill>
            <a:latin typeface="Times New Roman" pitchFamily="18" charset="0"/>
            <a:cs typeface="Times New Roman" pitchFamily="18" charset="0"/>
          </a:endParaRPr>
        </a:p>
      </xdr:txBody>
    </xdr:sp>
    <xdr:clientData/>
  </xdr:twoCellAnchor>
  <xdr:twoCellAnchor>
    <xdr:from>
      <xdr:col>33</xdr:col>
      <xdr:colOff>40029</xdr:colOff>
      <xdr:row>1</xdr:row>
      <xdr:rowOff>20121</xdr:rowOff>
    </xdr:from>
    <xdr:to>
      <xdr:col>35</xdr:col>
      <xdr:colOff>82701</xdr:colOff>
      <xdr:row>3</xdr:row>
      <xdr:rowOff>142041</xdr:rowOff>
    </xdr:to>
    <xdr:sp macro="" textlink="">
      <xdr:nvSpPr>
        <xdr:cNvPr id="46" name="Rounded Rectangle 45">
          <a:hlinkClick xmlns:r="http://schemas.openxmlformats.org/officeDocument/2006/relationships" r:id="rId15"/>
        </xdr:cNvPr>
        <xdr:cNvSpPr/>
      </xdr:nvSpPr>
      <xdr:spPr>
        <a:xfrm>
          <a:off x="25801979" y="210621"/>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Training Plan</a:t>
          </a:r>
        </a:p>
      </xdr:txBody>
    </xdr:sp>
    <xdr:clientData/>
  </xdr:twoCellAnchor>
  <xdr:twoCellAnchor>
    <xdr:from>
      <xdr:col>35</xdr:col>
      <xdr:colOff>203183</xdr:colOff>
      <xdr:row>1</xdr:row>
      <xdr:rowOff>20121</xdr:rowOff>
    </xdr:from>
    <xdr:to>
      <xdr:col>37</xdr:col>
      <xdr:colOff>245855</xdr:colOff>
      <xdr:row>3</xdr:row>
      <xdr:rowOff>142041</xdr:rowOff>
    </xdr:to>
    <xdr:sp macro="" textlink="">
      <xdr:nvSpPr>
        <xdr:cNvPr id="47" name="Rounded Rectangle 46">
          <a:hlinkClick xmlns:r="http://schemas.openxmlformats.org/officeDocument/2006/relationships" r:id="rId16"/>
        </xdr:cNvPr>
        <xdr:cNvSpPr/>
      </xdr:nvSpPr>
      <xdr:spPr>
        <a:xfrm>
          <a:off x="27184333" y="210621"/>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Class Routine</a:t>
          </a:r>
        </a:p>
      </xdr:txBody>
    </xdr:sp>
    <xdr:clientData/>
  </xdr:twoCellAnchor>
  <xdr:twoCellAnchor>
    <xdr:from>
      <xdr:col>33</xdr:col>
      <xdr:colOff>40513</xdr:colOff>
      <xdr:row>4</xdr:row>
      <xdr:rowOff>98556</xdr:rowOff>
    </xdr:from>
    <xdr:to>
      <xdr:col>35</xdr:col>
      <xdr:colOff>83185</xdr:colOff>
      <xdr:row>5</xdr:row>
      <xdr:rowOff>410976</xdr:rowOff>
    </xdr:to>
    <xdr:sp macro="" textlink="">
      <xdr:nvSpPr>
        <xdr:cNvPr id="48" name="Rounded Rectangle 47">
          <a:hlinkClick xmlns:r="http://schemas.openxmlformats.org/officeDocument/2006/relationships" r:id="rId17"/>
        </xdr:cNvPr>
        <xdr:cNvSpPr/>
      </xdr:nvSpPr>
      <xdr:spPr>
        <a:xfrm>
          <a:off x="25802463" y="860556"/>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Lesson Plan</a:t>
          </a:r>
        </a:p>
      </xdr:txBody>
    </xdr:sp>
    <xdr:clientData/>
  </xdr:twoCellAnchor>
  <xdr:twoCellAnchor>
    <xdr:from>
      <xdr:col>18</xdr:col>
      <xdr:colOff>0</xdr:colOff>
      <xdr:row>6</xdr:row>
      <xdr:rowOff>0</xdr:rowOff>
    </xdr:from>
    <xdr:to>
      <xdr:col>19</xdr:col>
      <xdr:colOff>0</xdr:colOff>
      <xdr:row>7</xdr:row>
      <xdr:rowOff>6784</xdr:rowOff>
    </xdr:to>
    <xdr:pic>
      <xdr:nvPicPr>
        <xdr:cNvPr id="59" name="Picture 58"/>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6065500" y="1460500"/>
          <a:ext cx="628650" cy="514784"/>
        </a:xfrm>
        <a:prstGeom prst="rect">
          <a:avLst/>
        </a:prstGeom>
      </xdr:spPr>
    </xdr:pic>
    <xdr:clientData/>
  </xdr:twoCellAnchor>
  <xdr:twoCellAnchor>
    <xdr:from>
      <xdr:col>18</xdr:col>
      <xdr:colOff>0</xdr:colOff>
      <xdr:row>7</xdr:row>
      <xdr:rowOff>6350</xdr:rowOff>
    </xdr:from>
    <xdr:to>
      <xdr:col>19</xdr:col>
      <xdr:colOff>0</xdr:colOff>
      <xdr:row>8</xdr:row>
      <xdr:rowOff>13134</xdr:rowOff>
    </xdr:to>
    <xdr:pic>
      <xdr:nvPicPr>
        <xdr:cNvPr id="60" name="Picture 59"/>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16065500" y="1974850"/>
          <a:ext cx="628650" cy="514784"/>
        </a:xfrm>
        <a:prstGeom prst="rect">
          <a:avLst/>
        </a:prstGeom>
      </xdr:spPr>
    </xdr:pic>
    <xdr:clientData/>
  </xdr:twoCellAnchor>
  <xdr:twoCellAnchor>
    <xdr:from>
      <xdr:col>18</xdr:col>
      <xdr:colOff>0</xdr:colOff>
      <xdr:row>8</xdr:row>
      <xdr:rowOff>0</xdr:rowOff>
    </xdr:from>
    <xdr:to>
      <xdr:col>19</xdr:col>
      <xdr:colOff>0</xdr:colOff>
      <xdr:row>9</xdr:row>
      <xdr:rowOff>6784</xdr:rowOff>
    </xdr:to>
    <xdr:pic>
      <xdr:nvPicPr>
        <xdr:cNvPr id="61" name="Picture 60"/>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16065500" y="2476500"/>
          <a:ext cx="628650" cy="514784"/>
        </a:xfrm>
        <a:prstGeom prst="rect">
          <a:avLst/>
        </a:prstGeom>
      </xdr:spPr>
    </xdr:pic>
    <xdr:clientData/>
  </xdr:twoCellAnchor>
  <xdr:twoCellAnchor>
    <xdr:from>
      <xdr:col>18</xdr:col>
      <xdr:colOff>0</xdr:colOff>
      <xdr:row>9</xdr:row>
      <xdr:rowOff>0</xdr:rowOff>
    </xdr:from>
    <xdr:to>
      <xdr:col>19</xdr:col>
      <xdr:colOff>0</xdr:colOff>
      <xdr:row>10</xdr:row>
      <xdr:rowOff>6784</xdr:rowOff>
    </xdr:to>
    <xdr:pic>
      <xdr:nvPicPr>
        <xdr:cNvPr id="62" name="Picture 61"/>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16065500" y="2984500"/>
          <a:ext cx="628650" cy="514784"/>
        </a:xfrm>
        <a:prstGeom prst="rect">
          <a:avLst/>
        </a:prstGeom>
      </xdr:spPr>
    </xdr:pic>
    <xdr:clientData/>
  </xdr:twoCellAnchor>
  <xdr:twoCellAnchor>
    <xdr:from>
      <xdr:col>18</xdr:col>
      <xdr:colOff>0</xdr:colOff>
      <xdr:row>10</xdr:row>
      <xdr:rowOff>0</xdr:rowOff>
    </xdr:from>
    <xdr:to>
      <xdr:col>19</xdr:col>
      <xdr:colOff>0</xdr:colOff>
      <xdr:row>11</xdr:row>
      <xdr:rowOff>6784</xdr:rowOff>
    </xdr:to>
    <xdr:pic>
      <xdr:nvPicPr>
        <xdr:cNvPr id="63" name="Picture 62"/>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16065500" y="3492500"/>
          <a:ext cx="628650" cy="514784"/>
        </a:xfrm>
        <a:prstGeom prst="rect">
          <a:avLst/>
        </a:prstGeom>
      </xdr:spPr>
    </xdr:pic>
    <xdr:clientData/>
  </xdr:twoCellAnchor>
  <xdr:twoCellAnchor>
    <xdr:from>
      <xdr:col>18</xdr:col>
      <xdr:colOff>0</xdr:colOff>
      <xdr:row>11</xdr:row>
      <xdr:rowOff>0</xdr:rowOff>
    </xdr:from>
    <xdr:to>
      <xdr:col>19</xdr:col>
      <xdr:colOff>0</xdr:colOff>
      <xdr:row>12</xdr:row>
      <xdr:rowOff>6784</xdr:rowOff>
    </xdr:to>
    <xdr:pic>
      <xdr:nvPicPr>
        <xdr:cNvPr id="64" name="Picture 63"/>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16065500" y="4000500"/>
          <a:ext cx="628650" cy="514784"/>
        </a:xfrm>
        <a:prstGeom prst="rect">
          <a:avLst/>
        </a:prstGeom>
      </xdr:spPr>
    </xdr:pic>
    <xdr:clientData/>
  </xdr:twoCellAnchor>
  <xdr:twoCellAnchor>
    <xdr:from>
      <xdr:col>18</xdr:col>
      <xdr:colOff>0</xdr:colOff>
      <xdr:row>12</xdr:row>
      <xdr:rowOff>0</xdr:rowOff>
    </xdr:from>
    <xdr:to>
      <xdr:col>19</xdr:col>
      <xdr:colOff>0</xdr:colOff>
      <xdr:row>13</xdr:row>
      <xdr:rowOff>6784</xdr:rowOff>
    </xdr:to>
    <xdr:pic>
      <xdr:nvPicPr>
        <xdr:cNvPr id="65" name="Picture 64"/>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16065500" y="4508500"/>
          <a:ext cx="628650" cy="514784"/>
        </a:xfrm>
        <a:prstGeom prst="rect">
          <a:avLst/>
        </a:prstGeom>
      </xdr:spPr>
    </xdr:pic>
    <xdr:clientData/>
  </xdr:twoCellAnchor>
  <xdr:twoCellAnchor>
    <xdr:from>
      <xdr:col>18</xdr:col>
      <xdr:colOff>0</xdr:colOff>
      <xdr:row>13</xdr:row>
      <xdr:rowOff>0</xdr:rowOff>
    </xdr:from>
    <xdr:to>
      <xdr:col>19</xdr:col>
      <xdr:colOff>0</xdr:colOff>
      <xdr:row>14</xdr:row>
      <xdr:rowOff>6784</xdr:rowOff>
    </xdr:to>
    <xdr:pic>
      <xdr:nvPicPr>
        <xdr:cNvPr id="66" name="Picture 65"/>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16065500" y="5016500"/>
          <a:ext cx="628650" cy="514784"/>
        </a:xfrm>
        <a:prstGeom prst="rect">
          <a:avLst/>
        </a:prstGeom>
      </xdr:spPr>
    </xdr:pic>
    <xdr:clientData/>
  </xdr:twoCellAnchor>
  <xdr:twoCellAnchor>
    <xdr:from>
      <xdr:col>18</xdr:col>
      <xdr:colOff>0</xdr:colOff>
      <xdr:row>14</xdr:row>
      <xdr:rowOff>0</xdr:rowOff>
    </xdr:from>
    <xdr:to>
      <xdr:col>19</xdr:col>
      <xdr:colOff>0</xdr:colOff>
      <xdr:row>15</xdr:row>
      <xdr:rowOff>6784</xdr:rowOff>
    </xdr:to>
    <xdr:pic>
      <xdr:nvPicPr>
        <xdr:cNvPr id="67" name="Picture 66"/>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tretch>
          <a:fillRect/>
        </a:stretch>
      </xdr:blipFill>
      <xdr:spPr>
        <a:xfrm>
          <a:off x="16065500" y="5524500"/>
          <a:ext cx="628650" cy="514784"/>
        </a:xfrm>
        <a:prstGeom prst="rect">
          <a:avLst/>
        </a:prstGeom>
      </xdr:spPr>
    </xdr:pic>
    <xdr:clientData/>
  </xdr:twoCellAnchor>
  <xdr:twoCellAnchor>
    <xdr:from>
      <xdr:col>18</xdr:col>
      <xdr:colOff>0</xdr:colOff>
      <xdr:row>15</xdr:row>
      <xdr:rowOff>0</xdr:rowOff>
    </xdr:from>
    <xdr:to>
      <xdr:col>19</xdr:col>
      <xdr:colOff>0</xdr:colOff>
      <xdr:row>16</xdr:row>
      <xdr:rowOff>6784</xdr:rowOff>
    </xdr:to>
    <xdr:pic>
      <xdr:nvPicPr>
        <xdr:cNvPr id="68" name="Picture 67"/>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Lst>
        </a:blip>
        <a:stretch>
          <a:fillRect/>
        </a:stretch>
      </xdr:blipFill>
      <xdr:spPr>
        <a:xfrm>
          <a:off x="16065500" y="6032500"/>
          <a:ext cx="628650" cy="514784"/>
        </a:xfrm>
        <a:prstGeom prst="rect">
          <a:avLst/>
        </a:prstGeom>
      </xdr:spPr>
    </xdr:pic>
    <xdr:clientData/>
  </xdr:twoCellAnchor>
  <xdr:twoCellAnchor>
    <xdr:from>
      <xdr:col>18</xdr:col>
      <xdr:colOff>0</xdr:colOff>
      <xdr:row>16</xdr:row>
      <xdr:rowOff>0</xdr:rowOff>
    </xdr:from>
    <xdr:to>
      <xdr:col>19</xdr:col>
      <xdr:colOff>0</xdr:colOff>
      <xdr:row>17</xdr:row>
      <xdr:rowOff>6784</xdr:rowOff>
    </xdr:to>
    <xdr:pic>
      <xdr:nvPicPr>
        <xdr:cNvPr id="69" name="Picture 68"/>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Lst>
        </a:blip>
        <a:stretch>
          <a:fillRect/>
        </a:stretch>
      </xdr:blipFill>
      <xdr:spPr>
        <a:xfrm>
          <a:off x="16065500" y="6540500"/>
          <a:ext cx="628650" cy="514784"/>
        </a:xfrm>
        <a:prstGeom prst="rect">
          <a:avLst/>
        </a:prstGeom>
      </xdr:spPr>
    </xdr:pic>
    <xdr:clientData/>
  </xdr:twoCellAnchor>
  <xdr:twoCellAnchor>
    <xdr:from>
      <xdr:col>18</xdr:col>
      <xdr:colOff>0</xdr:colOff>
      <xdr:row>17</xdr:row>
      <xdr:rowOff>0</xdr:rowOff>
    </xdr:from>
    <xdr:to>
      <xdr:col>19</xdr:col>
      <xdr:colOff>0</xdr:colOff>
      <xdr:row>18</xdr:row>
      <xdr:rowOff>6784</xdr:rowOff>
    </xdr:to>
    <xdr:pic>
      <xdr:nvPicPr>
        <xdr:cNvPr id="70" name="Picture 69"/>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tretch>
          <a:fillRect/>
        </a:stretch>
      </xdr:blipFill>
      <xdr:spPr>
        <a:xfrm>
          <a:off x="16065500" y="7048500"/>
          <a:ext cx="628650" cy="514784"/>
        </a:xfrm>
        <a:prstGeom prst="rect">
          <a:avLst/>
        </a:prstGeom>
      </xdr:spPr>
    </xdr:pic>
    <xdr:clientData/>
  </xdr:twoCellAnchor>
  <xdr:twoCellAnchor>
    <xdr:from>
      <xdr:col>18</xdr:col>
      <xdr:colOff>0</xdr:colOff>
      <xdr:row>18</xdr:row>
      <xdr:rowOff>0</xdr:rowOff>
    </xdr:from>
    <xdr:to>
      <xdr:col>19</xdr:col>
      <xdr:colOff>0</xdr:colOff>
      <xdr:row>19</xdr:row>
      <xdr:rowOff>6784</xdr:rowOff>
    </xdr:to>
    <xdr:pic>
      <xdr:nvPicPr>
        <xdr:cNvPr id="71" name="Picture 70"/>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16065500" y="7556500"/>
          <a:ext cx="628650" cy="514784"/>
        </a:xfrm>
        <a:prstGeom prst="rect">
          <a:avLst/>
        </a:prstGeom>
      </xdr:spPr>
    </xdr:pic>
    <xdr:clientData/>
  </xdr:twoCellAnchor>
  <xdr:twoCellAnchor>
    <xdr:from>
      <xdr:col>18</xdr:col>
      <xdr:colOff>0</xdr:colOff>
      <xdr:row>19</xdr:row>
      <xdr:rowOff>0</xdr:rowOff>
    </xdr:from>
    <xdr:to>
      <xdr:col>19</xdr:col>
      <xdr:colOff>0</xdr:colOff>
      <xdr:row>20</xdr:row>
      <xdr:rowOff>6784</xdr:rowOff>
    </xdr:to>
    <xdr:pic>
      <xdr:nvPicPr>
        <xdr:cNvPr id="72" name="Picture 71"/>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tretch>
          <a:fillRect/>
        </a:stretch>
      </xdr:blipFill>
      <xdr:spPr>
        <a:xfrm>
          <a:off x="16065500" y="8064500"/>
          <a:ext cx="628650" cy="514784"/>
        </a:xfrm>
        <a:prstGeom prst="rect">
          <a:avLst/>
        </a:prstGeom>
      </xdr:spPr>
    </xdr:pic>
    <xdr:clientData/>
  </xdr:twoCellAnchor>
  <xdr:twoCellAnchor>
    <xdr:from>
      <xdr:col>18</xdr:col>
      <xdr:colOff>0</xdr:colOff>
      <xdr:row>20</xdr:row>
      <xdr:rowOff>0</xdr:rowOff>
    </xdr:from>
    <xdr:to>
      <xdr:col>19</xdr:col>
      <xdr:colOff>0</xdr:colOff>
      <xdr:row>21</xdr:row>
      <xdr:rowOff>6784</xdr:rowOff>
    </xdr:to>
    <xdr:pic>
      <xdr:nvPicPr>
        <xdr:cNvPr id="73" name="Picture 72"/>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tretch>
          <a:fillRect/>
        </a:stretch>
      </xdr:blipFill>
      <xdr:spPr>
        <a:xfrm>
          <a:off x="16065500" y="8572500"/>
          <a:ext cx="628650" cy="514784"/>
        </a:xfrm>
        <a:prstGeom prst="rect">
          <a:avLst/>
        </a:prstGeom>
      </xdr:spPr>
    </xdr:pic>
    <xdr:clientData/>
  </xdr:twoCellAnchor>
  <xdr:twoCellAnchor>
    <xdr:from>
      <xdr:col>18</xdr:col>
      <xdr:colOff>0</xdr:colOff>
      <xdr:row>21</xdr:row>
      <xdr:rowOff>0</xdr:rowOff>
    </xdr:from>
    <xdr:to>
      <xdr:col>19</xdr:col>
      <xdr:colOff>0</xdr:colOff>
      <xdr:row>22</xdr:row>
      <xdr:rowOff>6784</xdr:rowOff>
    </xdr:to>
    <xdr:pic>
      <xdr:nvPicPr>
        <xdr:cNvPr id="74" name="Picture 73"/>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a:off x="16065500" y="9080500"/>
          <a:ext cx="628650" cy="514784"/>
        </a:xfrm>
        <a:prstGeom prst="rect">
          <a:avLst/>
        </a:prstGeom>
      </xdr:spPr>
    </xdr:pic>
    <xdr:clientData/>
  </xdr:twoCellAnchor>
  <xdr:twoCellAnchor>
    <xdr:from>
      <xdr:col>18</xdr:col>
      <xdr:colOff>0</xdr:colOff>
      <xdr:row>22</xdr:row>
      <xdr:rowOff>0</xdr:rowOff>
    </xdr:from>
    <xdr:to>
      <xdr:col>19</xdr:col>
      <xdr:colOff>0</xdr:colOff>
      <xdr:row>23</xdr:row>
      <xdr:rowOff>6784</xdr:rowOff>
    </xdr:to>
    <xdr:pic>
      <xdr:nvPicPr>
        <xdr:cNvPr id="75" name="Picture 74"/>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16065500" y="9588500"/>
          <a:ext cx="628650" cy="514784"/>
        </a:xfrm>
        <a:prstGeom prst="rect">
          <a:avLst/>
        </a:prstGeom>
      </xdr:spPr>
    </xdr:pic>
    <xdr:clientData/>
  </xdr:twoCellAnchor>
  <xdr:twoCellAnchor>
    <xdr:from>
      <xdr:col>18</xdr:col>
      <xdr:colOff>0</xdr:colOff>
      <xdr:row>23</xdr:row>
      <xdr:rowOff>0</xdr:rowOff>
    </xdr:from>
    <xdr:to>
      <xdr:col>19</xdr:col>
      <xdr:colOff>0</xdr:colOff>
      <xdr:row>24</xdr:row>
      <xdr:rowOff>6784</xdr:rowOff>
    </xdr:to>
    <xdr:pic>
      <xdr:nvPicPr>
        <xdr:cNvPr id="76" name="Picture 75"/>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16065500" y="10096500"/>
          <a:ext cx="628650" cy="514784"/>
        </a:xfrm>
        <a:prstGeom prst="rect">
          <a:avLst/>
        </a:prstGeom>
      </xdr:spPr>
    </xdr:pic>
    <xdr:clientData/>
  </xdr:twoCellAnchor>
  <xdr:twoCellAnchor>
    <xdr:from>
      <xdr:col>18</xdr:col>
      <xdr:colOff>0</xdr:colOff>
      <xdr:row>24</xdr:row>
      <xdr:rowOff>0</xdr:rowOff>
    </xdr:from>
    <xdr:to>
      <xdr:col>19</xdr:col>
      <xdr:colOff>0</xdr:colOff>
      <xdr:row>25</xdr:row>
      <xdr:rowOff>6784</xdr:rowOff>
    </xdr:to>
    <xdr:pic>
      <xdr:nvPicPr>
        <xdr:cNvPr id="77" name="Picture 76"/>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Lst>
        </a:blip>
        <a:stretch>
          <a:fillRect/>
        </a:stretch>
      </xdr:blipFill>
      <xdr:spPr>
        <a:xfrm>
          <a:off x="16065500" y="10604500"/>
          <a:ext cx="628650" cy="514784"/>
        </a:xfrm>
        <a:prstGeom prst="rect">
          <a:avLst/>
        </a:prstGeom>
      </xdr:spPr>
    </xdr:pic>
    <xdr:clientData/>
  </xdr:twoCellAnchor>
  <xdr:twoCellAnchor>
    <xdr:from>
      <xdr:col>18</xdr:col>
      <xdr:colOff>0</xdr:colOff>
      <xdr:row>25</xdr:row>
      <xdr:rowOff>0</xdr:rowOff>
    </xdr:from>
    <xdr:to>
      <xdr:col>19</xdr:col>
      <xdr:colOff>0</xdr:colOff>
      <xdr:row>26</xdr:row>
      <xdr:rowOff>6784</xdr:rowOff>
    </xdr:to>
    <xdr:pic>
      <xdr:nvPicPr>
        <xdr:cNvPr id="78" name="Picture 77"/>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tretch>
          <a:fillRect/>
        </a:stretch>
      </xdr:blipFill>
      <xdr:spPr>
        <a:xfrm>
          <a:off x="16065500" y="11112500"/>
          <a:ext cx="628650" cy="514784"/>
        </a:xfrm>
        <a:prstGeom prst="rect">
          <a:avLst/>
        </a:prstGeom>
      </xdr:spPr>
    </xdr:pic>
    <xdr:clientData/>
  </xdr:twoCellAnchor>
  <xdr:twoCellAnchor>
    <xdr:from>
      <xdr:col>18</xdr:col>
      <xdr:colOff>0</xdr:colOff>
      <xdr:row>27</xdr:row>
      <xdr:rowOff>0</xdr:rowOff>
    </xdr:from>
    <xdr:to>
      <xdr:col>19</xdr:col>
      <xdr:colOff>0</xdr:colOff>
      <xdr:row>28</xdr:row>
      <xdr:rowOff>6784</xdr:rowOff>
    </xdr:to>
    <xdr:pic>
      <xdr:nvPicPr>
        <xdr:cNvPr id="79" name="Picture 78"/>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16065500" y="12128500"/>
          <a:ext cx="628650" cy="514784"/>
        </a:xfrm>
        <a:prstGeom prst="rect">
          <a:avLst/>
        </a:prstGeom>
      </xdr:spPr>
    </xdr:pic>
    <xdr:clientData/>
  </xdr:twoCellAnchor>
  <xdr:twoCellAnchor>
    <xdr:from>
      <xdr:col>18</xdr:col>
      <xdr:colOff>0</xdr:colOff>
      <xdr:row>28</xdr:row>
      <xdr:rowOff>0</xdr:rowOff>
    </xdr:from>
    <xdr:to>
      <xdr:col>19</xdr:col>
      <xdr:colOff>0</xdr:colOff>
      <xdr:row>29</xdr:row>
      <xdr:rowOff>6784</xdr:rowOff>
    </xdr:to>
    <xdr:pic>
      <xdr:nvPicPr>
        <xdr:cNvPr id="80" name="Picture 79"/>
        <xdr:cNvPicPr>
          <a:picLocks noChangeAspect="1"/>
        </xdr:cNvPicPr>
      </xdr:nvPicPr>
      <xdr:blipFill>
        <a:blip xmlns:r="http://schemas.openxmlformats.org/officeDocument/2006/relationships" r:embed="rId39" cstate="print">
          <a:extLst>
            <a:ext uri="{28A0092B-C50C-407E-A947-70E740481C1C}">
              <a14:useLocalDpi xmlns:a14="http://schemas.microsoft.com/office/drawing/2010/main" val="0"/>
            </a:ext>
          </a:extLst>
        </a:blip>
        <a:stretch>
          <a:fillRect/>
        </a:stretch>
      </xdr:blipFill>
      <xdr:spPr>
        <a:xfrm>
          <a:off x="16065500" y="12636500"/>
          <a:ext cx="628650" cy="514784"/>
        </a:xfrm>
        <a:prstGeom prst="rect">
          <a:avLst/>
        </a:prstGeom>
      </xdr:spPr>
    </xdr:pic>
    <xdr:clientData/>
  </xdr:twoCellAnchor>
  <xdr:twoCellAnchor>
    <xdr:from>
      <xdr:col>18</xdr:col>
      <xdr:colOff>0</xdr:colOff>
      <xdr:row>29</xdr:row>
      <xdr:rowOff>0</xdr:rowOff>
    </xdr:from>
    <xdr:to>
      <xdr:col>19</xdr:col>
      <xdr:colOff>0</xdr:colOff>
      <xdr:row>30</xdr:row>
      <xdr:rowOff>6784</xdr:rowOff>
    </xdr:to>
    <xdr:pic>
      <xdr:nvPicPr>
        <xdr:cNvPr id="81" name="Picture 80"/>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Lst>
        </a:blip>
        <a:stretch>
          <a:fillRect/>
        </a:stretch>
      </xdr:blipFill>
      <xdr:spPr>
        <a:xfrm>
          <a:off x="16065500" y="13144500"/>
          <a:ext cx="628650" cy="514784"/>
        </a:xfrm>
        <a:prstGeom prst="rect">
          <a:avLst/>
        </a:prstGeom>
      </xdr:spPr>
    </xdr:pic>
    <xdr:clientData/>
  </xdr:twoCellAnchor>
  <xdr:twoCellAnchor editAs="oneCell">
    <xdr:from>
      <xdr:col>17</xdr:col>
      <xdr:colOff>507999</xdr:colOff>
      <xdr:row>26</xdr:row>
      <xdr:rowOff>0</xdr:rowOff>
    </xdr:from>
    <xdr:to>
      <xdr:col>19</xdr:col>
      <xdr:colOff>914</xdr:colOff>
      <xdr:row>26</xdr:row>
      <xdr:rowOff>502380</xdr:rowOff>
    </xdr:to>
    <xdr:pic>
      <xdr:nvPicPr>
        <xdr:cNvPr id="82" name="Picture 81"/>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val="0"/>
            </a:ext>
          </a:extLst>
        </a:blip>
        <a:stretch>
          <a:fillRect/>
        </a:stretch>
      </xdr:blipFill>
      <xdr:spPr>
        <a:xfrm>
          <a:off x="16065499" y="11620500"/>
          <a:ext cx="629565" cy="50238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472384</xdr:colOff>
      <xdr:row>3</xdr:row>
      <xdr:rowOff>45720</xdr:rowOff>
    </xdr:to>
    <xdr:pic>
      <xdr:nvPicPr>
        <xdr:cNvPr id="30" name="Picture 29"/>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551884" cy="617220"/>
        </a:xfrm>
        <a:prstGeom prst="rect">
          <a:avLst/>
        </a:prstGeom>
      </xdr:spPr>
    </xdr:pic>
    <xdr:clientData/>
  </xdr:twoCellAnchor>
  <xdr:twoCellAnchor>
    <xdr:from>
      <xdr:col>30</xdr:col>
      <xdr:colOff>402036</xdr:colOff>
      <xdr:row>0</xdr:row>
      <xdr:rowOff>448922</xdr:rowOff>
    </xdr:from>
    <xdr:to>
      <xdr:col>33</xdr:col>
      <xdr:colOff>365691</xdr:colOff>
      <xdr:row>0</xdr:row>
      <xdr:rowOff>752153</xdr:rowOff>
    </xdr:to>
    <xdr:sp macro="" textlink="">
      <xdr:nvSpPr>
        <xdr:cNvPr id="38" name="Rounded Rectangle 37">
          <a:hlinkClick xmlns:r="http://schemas.openxmlformats.org/officeDocument/2006/relationships" r:id="rId2"/>
        </xdr:cNvPr>
        <xdr:cNvSpPr/>
      </xdr:nvSpPr>
      <xdr:spPr>
        <a:xfrm>
          <a:off x="24671736" y="448922"/>
          <a:ext cx="1792455" cy="303231"/>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Signature</a:t>
          </a:r>
        </a:p>
      </xdr:txBody>
    </xdr:sp>
    <xdr:clientData/>
  </xdr:twoCellAnchor>
  <xdr:twoCellAnchor>
    <xdr:from>
      <xdr:col>27</xdr:col>
      <xdr:colOff>398208</xdr:colOff>
      <xdr:row>0</xdr:row>
      <xdr:rowOff>446739</xdr:rowOff>
    </xdr:from>
    <xdr:to>
      <xdr:col>30</xdr:col>
      <xdr:colOff>366352</xdr:colOff>
      <xdr:row>0</xdr:row>
      <xdr:rowOff>745539</xdr:rowOff>
    </xdr:to>
    <xdr:sp macro="" textlink="">
      <xdr:nvSpPr>
        <xdr:cNvPr id="46" name="Rounded Rectangle 45">
          <a:hlinkClick xmlns:r="http://schemas.openxmlformats.org/officeDocument/2006/relationships" r:id="rId3"/>
        </xdr:cNvPr>
        <xdr:cNvSpPr/>
      </xdr:nvSpPr>
      <xdr:spPr>
        <a:xfrm>
          <a:off x="22839108" y="446739"/>
          <a:ext cx="1796944" cy="29880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Contact</a:t>
          </a:r>
          <a:r>
            <a:rPr lang="en-US" sz="1200" b="1" baseline="0">
              <a:solidFill>
                <a:schemeClr val="bg1"/>
              </a:solidFill>
              <a:latin typeface="Times New Roman" pitchFamily="18" charset="0"/>
              <a:cs typeface="Times New Roman" pitchFamily="18" charset="0"/>
            </a:rPr>
            <a:t> No</a:t>
          </a:r>
          <a:endParaRPr lang="en-US" sz="1200" b="1">
            <a:solidFill>
              <a:schemeClr val="bg1"/>
            </a:solidFill>
            <a:latin typeface="Times New Roman" pitchFamily="18" charset="0"/>
            <a:cs typeface="Times New Roman" pitchFamily="18" charset="0"/>
          </a:endParaRPr>
        </a:p>
      </xdr:txBody>
    </xdr:sp>
    <xdr:clientData/>
  </xdr:twoCellAnchor>
  <xdr:twoCellAnchor editAs="oneCell">
    <xdr:from>
      <xdr:col>18</xdr:col>
      <xdr:colOff>0</xdr:colOff>
      <xdr:row>0</xdr:row>
      <xdr:rowOff>88900</xdr:rowOff>
    </xdr:from>
    <xdr:to>
      <xdr:col>19</xdr:col>
      <xdr:colOff>1033211</xdr:colOff>
      <xdr:row>2</xdr:row>
      <xdr:rowOff>3274</xdr:rowOff>
    </xdr:to>
    <xdr:pic>
      <xdr:nvPicPr>
        <xdr:cNvPr id="24" name="Picture 23"/>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6402050" y="88900"/>
          <a:ext cx="1661861" cy="295374"/>
        </a:xfrm>
        <a:prstGeom prst="rect">
          <a:avLst/>
        </a:prstGeom>
      </xdr:spPr>
    </xdr:pic>
    <xdr:clientData/>
  </xdr:twoCellAnchor>
  <xdr:twoCellAnchor>
    <xdr:from>
      <xdr:col>20</xdr:col>
      <xdr:colOff>76200</xdr:colOff>
      <xdr:row>0</xdr:row>
      <xdr:rowOff>76200</xdr:rowOff>
    </xdr:from>
    <xdr:to>
      <xdr:col>21</xdr:col>
      <xdr:colOff>289339</xdr:colOff>
      <xdr:row>5</xdr:row>
      <xdr:rowOff>401171</xdr:rowOff>
    </xdr:to>
    <xdr:grpSp>
      <xdr:nvGrpSpPr>
        <xdr:cNvPr id="25" name="Group 24">
          <a:hlinkClick xmlns:r="http://schemas.openxmlformats.org/officeDocument/2006/relationships" r:id="rId5"/>
        </xdr:cNvPr>
        <xdr:cNvGrpSpPr/>
      </xdr:nvGrpSpPr>
      <xdr:grpSpPr>
        <a:xfrm>
          <a:off x="18249900" y="76200"/>
          <a:ext cx="822739" cy="1277471"/>
          <a:chOff x="4443148" y="929029"/>
          <a:chExt cx="1509346" cy="1641257"/>
        </a:xfrm>
        <a:solidFill>
          <a:srgbClr val="FFFFC5"/>
        </a:solidFill>
        <a:effectLst>
          <a:glow rad="63500">
            <a:schemeClr val="accent6">
              <a:satMod val="175000"/>
              <a:alpha val="40000"/>
            </a:schemeClr>
          </a:glow>
        </a:effectLst>
      </xdr:grpSpPr>
      <xdr:sp macro="" textlink="">
        <xdr:nvSpPr>
          <xdr:cNvPr id="26" name="Isosceles Triangle 25"/>
          <xdr:cNvSpPr/>
        </xdr:nvSpPr>
        <xdr:spPr>
          <a:xfrm>
            <a:off x="4443148" y="929029"/>
            <a:ext cx="1509346" cy="820616"/>
          </a:xfrm>
          <a:prstGeom prst="triangle">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600">
              <a:solidFill>
                <a:srgbClr val="FF0000"/>
              </a:solidFill>
            </a:endParaRPr>
          </a:p>
        </xdr:txBody>
      </xdr:sp>
      <xdr:sp macro="" textlink="">
        <xdr:nvSpPr>
          <xdr:cNvPr id="27" name="Rectangle 26"/>
          <xdr:cNvSpPr/>
        </xdr:nvSpPr>
        <xdr:spPr>
          <a:xfrm>
            <a:off x="4708771" y="1730942"/>
            <a:ext cx="991578" cy="839344"/>
          </a:xfrm>
          <a:prstGeom prst="rect">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800" b="1">
                <a:solidFill>
                  <a:srgbClr val="FF0000"/>
                </a:solidFill>
                <a:latin typeface="Times New Roman" pitchFamily="18" charset="0"/>
                <a:cs typeface="Times New Roman" pitchFamily="18" charset="0"/>
              </a:rPr>
              <a:t>HOME</a:t>
            </a:r>
          </a:p>
        </xdr:txBody>
      </xdr:sp>
    </xdr:grpSp>
    <xdr:clientData/>
  </xdr:twoCellAnchor>
  <xdr:twoCellAnchor>
    <xdr:from>
      <xdr:col>21</xdr:col>
      <xdr:colOff>465410</xdr:colOff>
      <xdr:row>1</xdr:row>
      <xdr:rowOff>1071</xdr:rowOff>
    </xdr:from>
    <xdr:to>
      <xdr:col>23</xdr:col>
      <xdr:colOff>505166</xdr:colOff>
      <xdr:row>3</xdr:row>
      <xdr:rowOff>122991</xdr:rowOff>
    </xdr:to>
    <xdr:sp macro="" textlink="">
      <xdr:nvSpPr>
        <xdr:cNvPr id="28" name="Rounded Rectangle 27">
          <a:hlinkClick xmlns:r="http://schemas.openxmlformats.org/officeDocument/2006/relationships" r:id="rId6"/>
        </xdr:cNvPr>
        <xdr:cNvSpPr/>
      </xdr:nvSpPr>
      <xdr:spPr>
        <a:xfrm>
          <a:off x="19248710" y="191571"/>
          <a:ext cx="1258956" cy="502920"/>
        </a:xfrm>
        <a:prstGeom prst="roundRect">
          <a:avLst/>
        </a:prstGeom>
        <a:solidFill>
          <a:srgbClr val="66FF99"/>
        </a:solidFill>
        <a:effectLst>
          <a:glow rad="139700">
            <a:schemeClr val="accent3">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ADD</a:t>
          </a:r>
          <a:r>
            <a:rPr lang="en-US" sz="1200" b="1" baseline="0">
              <a:ln w="3175">
                <a:solidFill>
                  <a:schemeClr val="tx1"/>
                </a:solidFill>
              </a:ln>
              <a:solidFill>
                <a:schemeClr val="tx1"/>
              </a:solidFill>
              <a:latin typeface="Times New Roman" pitchFamily="18" charset="0"/>
              <a:cs typeface="Times New Roman" pitchFamily="18" charset="0"/>
            </a:rPr>
            <a:t> TRAINEE</a:t>
          </a:r>
          <a:endParaRPr lang="en-US" sz="1200" b="1">
            <a:ln w="3175">
              <a:solidFill>
                <a:schemeClr val="tx1"/>
              </a:solidFill>
            </a:ln>
            <a:solidFill>
              <a:schemeClr val="tx1"/>
            </a:solidFill>
            <a:latin typeface="Times New Roman" pitchFamily="18" charset="0"/>
            <a:cs typeface="Times New Roman" pitchFamily="18" charset="0"/>
          </a:endParaRPr>
        </a:p>
      </xdr:txBody>
    </xdr:sp>
    <xdr:clientData/>
  </xdr:twoCellAnchor>
  <xdr:twoCellAnchor>
    <xdr:from>
      <xdr:col>21</xdr:col>
      <xdr:colOff>465410</xdr:colOff>
      <xdr:row>4</xdr:row>
      <xdr:rowOff>79506</xdr:rowOff>
    </xdr:from>
    <xdr:to>
      <xdr:col>23</xdr:col>
      <xdr:colOff>508082</xdr:colOff>
      <xdr:row>5</xdr:row>
      <xdr:rowOff>391926</xdr:rowOff>
    </xdr:to>
    <xdr:sp macro="" textlink="">
      <xdr:nvSpPr>
        <xdr:cNvPr id="31" name="Rounded Rectangle 30">
          <a:hlinkClick xmlns:r="http://schemas.openxmlformats.org/officeDocument/2006/relationships" r:id="rId7"/>
        </xdr:cNvPr>
        <xdr:cNvSpPr/>
      </xdr:nvSpPr>
      <xdr:spPr>
        <a:xfrm>
          <a:off x="19248710" y="841506"/>
          <a:ext cx="1261872" cy="502920"/>
        </a:xfrm>
        <a:prstGeom prst="roundRect">
          <a:avLst/>
        </a:prstGeom>
        <a:solidFill>
          <a:srgbClr val="FF7C80"/>
        </a:solidFill>
        <a:effectLst>
          <a:glow rad="139700">
            <a:schemeClr val="accent2">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RESULT</a:t>
          </a:r>
        </a:p>
      </xdr:txBody>
    </xdr:sp>
    <xdr:clientData/>
  </xdr:twoCellAnchor>
  <xdr:twoCellAnchor>
    <xdr:from>
      <xdr:col>35</xdr:col>
      <xdr:colOff>222233</xdr:colOff>
      <xdr:row>4</xdr:row>
      <xdr:rowOff>79506</xdr:rowOff>
    </xdr:from>
    <xdr:to>
      <xdr:col>37</xdr:col>
      <xdr:colOff>264905</xdr:colOff>
      <xdr:row>5</xdr:row>
      <xdr:rowOff>391926</xdr:rowOff>
    </xdr:to>
    <xdr:sp macro="" textlink="">
      <xdr:nvSpPr>
        <xdr:cNvPr id="32" name="Rounded Rectangle 31">
          <a:hlinkClick xmlns:r="http://schemas.openxmlformats.org/officeDocument/2006/relationships" r:id="rId2"/>
        </xdr:cNvPr>
        <xdr:cNvSpPr/>
      </xdr:nvSpPr>
      <xdr:spPr>
        <a:xfrm>
          <a:off x="27539933" y="841506"/>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Signature</a:t>
          </a:r>
        </a:p>
      </xdr:txBody>
    </xdr:sp>
    <xdr:clientData/>
  </xdr:twoCellAnchor>
  <xdr:twoCellAnchor>
    <xdr:from>
      <xdr:col>24</xdr:col>
      <xdr:colOff>16051</xdr:colOff>
      <xdr:row>1</xdr:row>
      <xdr:rowOff>1071</xdr:rowOff>
    </xdr:from>
    <xdr:to>
      <xdr:col>26</xdr:col>
      <xdr:colOff>58723</xdr:colOff>
      <xdr:row>3</xdr:row>
      <xdr:rowOff>122991</xdr:rowOff>
    </xdr:to>
    <xdr:sp macro="" textlink="">
      <xdr:nvSpPr>
        <xdr:cNvPr id="33" name="Rounded Rectangle 32">
          <a:hlinkClick xmlns:r="http://schemas.openxmlformats.org/officeDocument/2006/relationships" r:id="rId8"/>
        </xdr:cNvPr>
        <xdr:cNvSpPr/>
      </xdr:nvSpPr>
      <xdr:spPr>
        <a:xfrm>
          <a:off x="20628151" y="191571"/>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Pre Enrollment</a:t>
          </a:r>
        </a:p>
      </xdr:txBody>
    </xdr:sp>
    <xdr:clientData/>
  </xdr:twoCellAnchor>
  <xdr:twoCellAnchor>
    <xdr:from>
      <xdr:col>24</xdr:col>
      <xdr:colOff>18481</xdr:colOff>
      <xdr:row>4</xdr:row>
      <xdr:rowOff>79506</xdr:rowOff>
    </xdr:from>
    <xdr:to>
      <xdr:col>26</xdr:col>
      <xdr:colOff>61153</xdr:colOff>
      <xdr:row>5</xdr:row>
      <xdr:rowOff>391926</xdr:rowOff>
    </xdr:to>
    <xdr:sp macro="" textlink="">
      <xdr:nvSpPr>
        <xdr:cNvPr id="34" name="Rounded Rectangle 33">
          <a:hlinkClick xmlns:r="http://schemas.openxmlformats.org/officeDocument/2006/relationships" r:id="rId9"/>
        </xdr:cNvPr>
        <xdr:cNvSpPr/>
      </xdr:nvSpPr>
      <xdr:spPr>
        <a:xfrm>
          <a:off x="20630581" y="841506"/>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Enrolled</a:t>
          </a:r>
        </a:p>
      </xdr:txBody>
    </xdr:sp>
    <xdr:clientData/>
  </xdr:twoCellAnchor>
  <xdr:twoCellAnchor>
    <xdr:from>
      <xdr:col>26</xdr:col>
      <xdr:colOff>179208</xdr:colOff>
      <xdr:row>1</xdr:row>
      <xdr:rowOff>1071</xdr:rowOff>
    </xdr:from>
    <xdr:to>
      <xdr:col>28</xdr:col>
      <xdr:colOff>221880</xdr:colOff>
      <xdr:row>3</xdr:row>
      <xdr:rowOff>122991</xdr:rowOff>
    </xdr:to>
    <xdr:sp macro="" textlink="">
      <xdr:nvSpPr>
        <xdr:cNvPr id="44" name="Rounded Rectangle 43">
          <a:hlinkClick xmlns:r="http://schemas.openxmlformats.org/officeDocument/2006/relationships" r:id="rId10"/>
        </xdr:cNvPr>
        <xdr:cNvSpPr/>
      </xdr:nvSpPr>
      <xdr:spPr>
        <a:xfrm>
          <a:off x="22010508" y="191571"/>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Attendance</a:t>
          </a:r>
          <a:r>
            <a:rPr lang="en-US" sz="1200" b="1" baseline="0">
              <a:solidFill>
                <a:schemeClr val="bg1"/>
              </a:solidFill>
              <a:latin typeface="Times New Roman" pitchFamily="18" charset="0"/>
              <a:cs typeface="Times New Roman" pitchFamily="18" charset="0"/>
            </a:rPr>
            <a:t> Sheet</a:t>
          </a:r>
          <a:endParaRPr lang="en-US" sz="1200" b="1">
            <a:solidFill>
              <a:schemeClr val="bg1"/>
            </a:solidFill>
            <a:latin typeface="Times New Roman" pitchFamily="18" charset="0"/>
            <a:cs typeface="Times New Roman" pitchFamily="18" charset="0"/>
          </a:endParaRPr>
        </a:p>
      </xdr:txBody>
    </xdr:sp>
    <xdr:clientData/>
  </xdr:twoCellAnchor>
  <xdr:twoCellAnchor>
    <xdr:from>
      <xdr:col>26</xdr:col>
      <xdr:colOff>181151</xdr:colOff>
      <xdr:row>4</xdr:row>
      <xdr:rowOff>79506</xdr:rowOff>
    </xdr:from>
    <xdr:to>
      <xdr:col>28</xdr:col>
      <xdr:colOff>223823</xdr:colOff>
      <xdr:row>5</xdr:row>
      <xdr:rowOff>391926</xdr:rowOff>
    </xdr:to>
    <xdr:sp macro="" textlink="">
      <xdr:nvSpPr>
        <xdr:cNvPr id="50" name="Rounded Rectangle 49">
          <a:hlinkClick xmlns:r="http://schemas.openxmlformats.org/officeDocument/2006/relationships" r:id="rId11"/>
        </xdr:cNvPr>
        <xdr:cNvSpPr/>
      </xdr:nvSpPr>
      <xdr:spPr>
        <a:xfrm>
          <a:off x="22012451" y="841506"/>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Materials</a:t>
          </a:r>
          <a:r>
            <a:rPr lang="en-US" sz="1200" b="1" baseline="0">
              <a:solidFill>
                <a:schemeClr val="bg1"/>
              </a:solidFill>
              <a:latin typeface="Times New Roman" pitchFamily="18" charset="0"/>
              <a:cs typeface="Times New Roman" pitchFamily="18" charset="0"/>
            </a:rPr>
            <a:t> Distribution</a:t>
          </a:r>
          <a:endParaRPr lang="en-US" sz="1200" b="1">
            <a:solidFill>
              <a:schemeClr val="bg1"/>
            </a:solidFill>
            <a:latin typeface="Times New Roman" pitchFamily="18" charset="0"/>
            <a:cs typeface="Times New Roman" pitchFamily="18" charset="0"/>
          </a:endParaRPr>
        </a:p>
      </xdr:txBody>
    </xdr:sp>
    <xdr:clientData/>
  </xdr:twoCellAnchor>
  <xdr:twoCellAnchor>
    <xdr:from>
      <xdr:col>28</xdr:col>
      <xdr:colOff>342365</xdr:colOff>
      <xdr:row>1</xdr:row>
      <xdr:rowOff>1071</xdr:rowOff>
    </xdr:from>
    <xdr:to>
      <xdr:col>30</xdr:col>
      <xdr:colOff>385037</xdr:colOff>
      <xdr:row>3</xdr:row>
      <xdr:rowOff>122991</xdr:rowOff>
    </xdr:to>
    <xdr:sp macro="" textlink="">
      <xdr:nvSpPr>
        <xdr:cNvPr id="51" name="Rounded Rectangle 50">
          <a:hlinkClick xmlns:r="http://schemas.openxmlformats.org/officeDocument/2006/relationships" r:id="rId12"/>
        </xdr:cNvPr>
        <xdr:cNvSpPr/>
      </xdr:nvSpPr>
      <xdr:spPr>
        <a:xfrm>
          <a:off x="23392865" y="191571"/>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a:t>
          </a:r>
          <a:r>
            <a:rPr lang="en-US" sz="1200" b="1" baseline="0">
              <a:solidFill>
                <a:schemeClr val="bg1"/>
              </a:solidFill>
              <a:latin typeface="Times New Roman" pitchFamily="18" charset="0"/>
              <a:cs typeface="Times New Roman" pitchFamily="18" charset="0"/>
            </a:rPr>
            <a:t> for ASSET</a:t>
          </a:r>
          <a:endParaRPr lang="en-US" sz="1200" b="1">
            <a:solidFill>
              <a:schemeClr val="bg1"/>
            </a:solidFill>
            <a:latin typeface="Times New Roman" pitchFamily="18" charset="0"/>
            <a:cs typeface="Times New Roman" pitchFamily="18" charset="0"/>
          </a:endParaRPr>
        </a:p>
      </xdr:txBody>
    </xdr:sp>
    <xdr:clientData/>
  </xdr:twoCellAnchor>
  <xdr:twoCellAnchor>
    <xdr:from>
      <xdr:col>30</xdr:col>
      <xdr:colOff>505522</xdr:colOff>
      <xdr:row>1</xdr:row>
      <xdr:rowOff>1071</xdr:rowOff>
    </xdr:from>
    <xdr:to>
      <xdr:col>32</xdr:col>
      <xdr:colOff>548194</xdr:colOff>
      <xdr:row>3</xdr:row>
      <xdr:rowOff>122991</xdr:rowOff>
    </xdr:to>
    <xdr:sp macro="" textlink="">
      <xdr:nvSpPr>
        <xdr:cNvPr id="52" name="Rounded Rectangle 51">
          <a:hlinkClick xmlns:r="http://schemas.openxmlformats.org/officeDocument/2006/relationships" r:id="rId13"/>
        </xdr:cNvPr>
        <xdr:cNvSpPr/>
      </xdr:nvSpPr>
      <xdr:spPr>
        <a:xfrm>
          <a:off x="24775222" y="191571"/>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Bangla</a:t>
          </a:r>
        </a:p>
      </xdr:txBody>
    </xdr:sp>
    <xdr:clientData/>
  </xdr:twoCellAnchor>
  <xdr:twoCellAnchor>
    <xdr:from>
      <xdr:col>28</xdr:col>
      <xdr:colOff>343822</xdr:colOff>
      <xdr:row>4</xdr:row>
      <xdr:rowOff>79506</xdr:rowOff>
    </xdr:from>
    <xdr:to>
      <xdr:col>30</xdr:col>
      <xdr:colOff>386494</xdr:colOff>
      <xdr:row>5</xdr:row>
      <xdr:rowOff>391926</xdr:rowOff>
    </xdr:to>
    <xdr:sp macro="" textlink="">
      <xdr:nvSpPr>
        <xdr:cNvPr id="53" name="Rounded Rectangle 52">
          <a:hlinkClick xmlns:r="http://schemas.openxmlformats.org/officeDocument/2006/relationships" r:id="rId14"/>
        </xdr:cNvPr>
        <xdr:cNvSpPr/>
      </xdr:nvSpPr>
      <xdr:spPr>
        <a:xfrm>
          <a:off x="23394322" y="841506"/>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English</a:t>
          </a:r>
        </a:p>
      </xdr:txBody>
    </xdr:sp>
    <xdr:clientData/>
  </xdr:twoCellAnchor>
  <xdr:twoCellAnchor>
    <xdr:from>
      <xdr:col>30</xdr:col>
      <xdr:colOff>506492</xdr:colOff>
      <xdr:row>4</xdr:row>
      <xdr:rowOff>79506</xdr:rowOff>
    </xdr:from>
    <xdr:to>
      <xdr:col>32</xdr:col>
      <xdr:colOff>549164</xdr:colOff>
      <xdr:row>5</xdr:row>
      <xdr:rowOff>391926</xdr:rowOff>
    </xdr:to>
    <xdr:sp macro="" textlink="">
      <xdr:nvSpPr>
        <xdr:cNvPr id="54" name="Rounded Rectangle 53">
          <a:hlinkClick xmlns:r="http://schemas.openxmlformats.org/officeDocument/2006/relationships" r:id="rId3"/>
        </xdr:cNvPr>
        <xdr:cNvSpPr/>
      </xdr:nvSpPr>
      <xdr:spPr>
        <a:xfrm>
          <a:off x="24776192" y="841506"/>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Contact</a:t>
          </a:r>
          <a:r>
            <a:rPr lang="en-US" sz="1200" b="1" baseline="0">
              <a:solidFill>
                <a:schemeClr val="bg1"/>
              </a:solidFill>
              <a:latin typeface="Times New Roman" pitchFamily="18" charset="0"/>
              <a:cs typeface="Times New Roman" pitchFamily="18" charset="0"/>
            </a:rPr>
            <a:t> No</a:t>
          </a:r>
          <a:endParaRPr lang="en-US" sz="1200" b="1">
            <a:solidFill>
              <a:schemeClr val="bg1"/>
            </a:solidFill>
            <a:latin typeface="Times New Roman" pitchFamily="18" charset="0"/>
            <a:cs typeface="Times New Roman" pitchFamily="18" charset="0"/>
          </a:endParaRPr>
        </a:p>
      </xdr:txBody>
    </xdr:sp>
    <xdr:clientData/>
  </xdr:twoCellAnchor>
  <xdr:twoCellAnchor>
    <xdr:from>
      <xdr:col>33</xdr:col>
      <xdr:colOff>59079</xdr:colOff>
      <xdr:row>1</xdr:row>
      <xdr:rowOff>1071</xdr:rowOff>
    </xdr:from>
    <xdr:to>
      <xdr:col>35</xdr:col>
      <xdr:colOff>101751</xdr:colOff>
      <xdr:row>3</xdr:row>
      <xdr:rowOff>122991</xdr:rowOff>
    </xdr:to>
    <xdr:sp macro="" textlink="">
      <xdr:nvSpPr>
        <xdr:cNvPr id="55" name="Rounded Rectangle 54">
          <a:hlinkClick xmlns:r="http://schemas.openxmlformats.org/officeDocument/2006/relationships" r:id="rId15"/>
        </xdr:cNvPr>
        <xdr:cNvSpPr/>
      </xdr:nvSpPr>
      <xdr:spPr>
        <a:xfrm>
          <a:off x="26157579" y="191571"/>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Training Plan</a:t>
          </a:r>
        </a:p>
      </xdr:txBody>
    </xdr:sp>
    <xdr:clientData/>
  </xdr:twoCellAnchor>
  <xdr:twoCellAnchor>
    <xdr:from>
      <xdr:col>35</xdr:col>
      <xdr:colOff>222233</xdr:colOff>
      <xdr:row>1</xdr:row>
      <xdr:rowOff>1071</xdr:rowOff>
    </xdr:from>
    <xdr:to>
      <xdr:col>37</xdr:col>
      <xdr:colOff>264905</xdr:colOff>
      <xdr:row>3</xdr:row>
      <xdr:rowOff>122991</xdr:rowOff>
    </xdr:to>
    <xdr:sp macro="" textlink="">
      <xdr:nvSpPr>
        <xdr:cNvPr id="56" name="Rounded Rectangle 55">
          <a:hlinkClick xmlns:r="http://schemas.openxmlformats.org/officeDocument/2006/relationships" r:id="rId16"/>
        </xdr:cNvPr>
        <xdr:cNvSpPr/>
      </xdr:nvSpPr>
      <xdr:spPr>
        <a:xfrm>
          <a:off x="27539933" y="191571"/>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Class Routine</a:t>
          </a:r>
        </a:p>
      </xdr:txBody>
    </xdr:sp>
    <xdr:clientData/>
  </xdr:twoCellAnchor>
  <xdr:twoCellAnchor>
    <xdr:from>
      <xdr:col>33</xdr:col>
      <xdr:colOff>59563</xdr:colOff>
      <xdr:row>4</xdr:row>
      <xdr:rowOff>79506</xdr:rowOff>
    </xdr:from>
    <xdr:to>
      <xdr:col>35</xdr:col>
      <xdr:colOff>102235</xdr:colOff>
      <xdr:row>5</xdr:row>
      <xdr:rowOff>391926</xdr:rowOff>
    </xdr:to>
    <xdr:sp macro="" textlink="">
      <xdr:nvSpPr>
        <xdr:cNvPr id="57" name="Rounded Rectangle 56">
          <a:hlinkClick xmlns:r="http://schemas.openxmlformats.org/officeDocument/2006/relationships" r:id="rId17"/>
        </xdr:cNvPr>
        <xdr:cNvSpPr/>
      </xdr:nvSpPr>
      <xdr:spPr>
        <a:xfrm>
          <a:off x="26158063" y="841506"/>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Lesson Plan</a:t>
          </a:r>
        </a:p>
      </xdr:txBody>
    </xdr:sp>
    <xdr:clientData/>
  </xdr:twoCellAnchor>
  <xdr:twoCellAnchor>
    <xdr:from>
      <xdr:col>18</xdr:col>
      <xdr:colOff>1</xdr:colOff>
      <xdr:row>6</xdr:row>
      <xdr:rowOff>0</xdr:rowOff>
    </xdr:from>
    <xdr:to>
      <xdr:col>19</xdr:col>
      <xdr:colOff>0</xdr:colOff>
      <xdr:row>7</xdr:row>
      <xdr:rowOff>0</xdr:rowOff>
    </xdr:to>
    <xdr:pic>
      <xdr:nvPicPr>
        <xdr:cNvPr id="23" name="Picture 22"/>
        <xdr:cNvPicPr>
          <a:picLocks noChangeAspect="1"/>
        </xdr:cNvPicPr>
      </xdr:nvPicPr>
      <xdr:blipFill>
        <a:blip xmlns:r="http://schemas.openxmlformats.org/officeDocument/2006/relationships" r:embed="rId18" cstate="print">
          <a:extLst>
            <a:ext uri="{28A0092B-C50C-407E-A947-70E740481C1C}">
              <a14:useLocalDpi xmlns:a14="http://schemas.microsoft.com/office/drawing/2010/main" val="0"/>
            </a:ext>
          </a:extLst>
        </a:blip>
        <a:stretch>
          <a:fillRect/>
        </a:stretch>
      </xdr:blipFill>
      <xdr:spPr>
        <a:xfrm>
          <a:off x="16402051" y="1587500"/>
          <a:ext cx="628649" cy="635000"/>
        </a:xfrm>
        <a:prstGeom prst="rect">
          <a:avLst/>
        </a:prstGeom>
      </xdr:spPr>
    </xdr:pic>
    <xdr:clientData/>
  </xdr:twoCellAnchor>
  <xdr:twoCellAnchor>
    <xdr:from>
      <xdr:col>18</xdr:col>
      <xdr:colOff>0</xdr:colOff>
      <xdr:row>7</xdr:row>
      <xdr:rowOff>0</xdr:rowOff>
    </xdr:from>
    <xdr:to>
      <xdr:col>18</xdr:col>
      <xdr:colOff>628649</xdr:colOff>
      <xdr:row>8</xdr:row>
      <xdr:rowOff>0</xdr:rowOff>
    </xdr:to>
    <xdr:pic>
      <xdr:nvPicPr>
        <xdr:cNvPr id="29" name="Picture 28"/>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16402050" y="2222500"/>
          <a:ext cx="628649" cy="635000"/>
        </a:xfrm>
        <a:prstGeom prst="rect">
          <a:avLst/>
        </a:prstGeom>
      </xdr:spPr>
    </xdr:pic>
    <xdr:clientData/>
  </xdr:twoCellAnchor>
  <xdr:twoCellAnchor>
    <xdr:from>
      <xdr:col>18</xdr:col>
      <xdr:colOff>1</xdr:colOff>
      <xdr:row>8</xdr:row>
      <xdr:rowOff>0</xdr:rowOff>
    </xdr:from>
    <xdr:to>
      <xdr:col>19</xdr:col>
      <xdr:colOff>0</xdr:colOff>
      <xdr:row>9</xdr:row>
      <xdr:rowOff>0</xdr:rowOff>
    </xdr:to>
    <xdr:pic>
      <xdr:nvPicPr>
        <xdr:cNvPr id="35" name="Picture 34"/>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16402051" y="2857500"/>
          <a:ext cx="628649" cy="635000"/>
        </a:xfrm>
        <a:prstGeom prst="rect">
          <a:avLst/>
        </a:prstGeom>
      </xdr:spPr>
    </xdr:pic>
    <xdr:clientData/>
  </xdr:twoCellAnchor>
  <xdr:twoCellAnchor>
    <xdr:from>
      <xdr:col>18</xdr:col>
      <xdr:colOff>1</xdr:colOff>
      <xdr:row>9</xdr:row>
      <xdr:rowOff>0</xdr:rowOff>
    </xdr:from>
    <xdr:to>
      <xdr:col>19</xdr:col>
      <xdr:colOff>0</xdr:colOff>
      <xdr:row>10</xdr:row>
      <xdr:rowOff>0</xdr:rowOff>
    </xdr:to>
    <xdr:pic>
      <xdr:nvPicPr>
        <xdr:cNvPr id="36" name="Picture 35"/>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16402051" y="3492500"/>
          <a:ext cx="628649" cy="635000"/>
        </a:xfrm>
        <a:prstGeom prst="rect">
          <a:avLst/>
        </a:prstGeom>
      </xdr:spPr>
    </xdr:pic>
    <xdr:clientData/>
  </xdr:twoCellAnchor>
  <xdr:twoCellAnchor>
    <xdr:from>
      <xdr:col>18</xdr:col>
      <xdr:colOff>1</xdr:colOff>
      <xdr:row>10</xdr:row>
      <xdr:rowOff>0</xdr:rowOff>
    </xdr:from>
    <xdr:to>
      <xdr:col>19</xdr:col>
      <xdr:colOff>0</xdr:colOff>
      <xdr:row>11</xdr:row>
      <xdr:rowOff>0</xdr:rowOff>
    </xdr:to>
    <xdr:pic>
      <xdr:nvPicPr>
        <xdr:cNvPr id="37" name="Picture 36"/>
        <xdr:cNvPicPr>
          <a:picLocks noChangeAspect="1"/>
        </xdr:cNvPicPr>
      </xdr:nvPicPr>
      <xdr:blipFill>
        <a:blip xmlns:r="http://schemas.openxmlformats.org/officeDocument/2006/relationships" r:embed="rId22" cstate="print">
          <a:extLst>
            <a:ext uri="{28A0092B-C50C-407E-A947-70E740481C1C}">
              <a14:useLocalDpi xmlns:a14="http://schemas.microsoft.com/office/drawing/2010/main" val="0"/>
            </a:ext>
          </a:extLst>
        </a:blip>
        <a:stretch>
          <a:fillRect/>
        </a:stretch>
      </xdr:blipFill>
      <xdr:spPr>
        <a:xfrm>
          <a:off x="16402051" y="4127500"/>
          <a:ext cx="628649" cy="635000"/>
        </a:xfrm>
        <a:prstGeom prst="rect">
          <a:avLst/>
        </a:prstGeom>
      </xdr:spPr>
    </xdr:pic>
    <xdr:clientData/>
  </xdr:twoCellAnchor>
  <xdr:twoCellAnchor>
    <xdr:from>
      <xdr:col>18</xdr:col>
      <xdr:colOff>1</xdr:colOff>
      <xdr:row>11</xdr:row>
      <xdr:rowOff>0</xdr:rowOff>
    </xdr:from>
    <xdr:to>
      <xdr:col>19</xdr:col>
      <xdr:colOff>0</xdr:colOff>
      <xdr:row>12</xdr:row>
      <xdr:rowOff>0</xdr:rowOff>
    </xdr:to>
    <xdr:pic>
      <xdr:nvPicPr>
        <xdr:cNvPr id="39" name="Picture 38"/>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16402051" y="4762500"/>
          <a:ext cx="628649" cy="635000"/>
        </a:xfrm>
        <a:prstGeom prst="rect">
          <a:avLst/>
        </a:prstGeom>
      </xdr:spPr>
    </xdr:pic>
    <xdr:clientData/>
  </xdr:twoCellAnchor>
  <xdr:twoCellAnchor>
    <xdr:from>
      <xdr:col>18</xdr:col>
      <xdr:colOff>1</xdr:colOff>
      <xdr:row>12</xdr:row>
      <xdr:rowOff>0</xdr:rowOff>
    </xdr:from>
    <xdr:to>
      <xdr:col>19</xdr:col>
      <xdr:colOff>0</xdr:colOff>
      <xdr:row>13</xdr:row>
      <xdr:rowOff>0</xdr:rowOff>
    </xdr:to>
    <xdr:pic>
      <xdr:nvPicPr>
        <xdr:cNvPr id="40" name="Picture 39"/>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16402051" y="5397500"/>
          <a:ext cx="628649" cy="635000"/>
        </a:xfrm>
        <a:prstGeom prst="rect">
          <a:avLst/>
        </a:prstGeom>
      </xdr:spPr>
    </xdr:pic>
    <xdr:clientData/>
  </xdr:twoCellAnchor>
  <xdr:twoCellAnchor>
    <xdr:from>
      <xdr:col>18</xdr:col>
      <xdr:colOff>1</xdr:colOff>
      <xdr:row>13</xdr:row>
      <xdr:rowOff>0</xdr:rowOff>
    </xdr:from>
    <xdr:to>
      <xdr:col>19</xdr:col>
      <xdr:colOff>0</xdr:colOff>
      <xdr:row>14</xdr:row>
      <xdr:rowOff>0</xdr:rowOff>
    </xdr:to>
    <xdr:pic>
      <xdr:nvPicPr>
        <xdr:cNvPr id="41" name="Picture 40"/>
        <xdr:cNvPicPr>
          <a:picLocks noChangeAspect="1"/>
        </xdr:cNvPicPr>
      </xdr:nvPicPr>
      <xdr:blipFill>
        <a:blip xmlns:r="http://schemas.openxmlformats.org/officeDocument/2006/relationships" r:embed="rId25" cstate="print">
          <a:extLst>
            <a:ext uri="{28A0092B-C50C-407E-A947-70E740481C1C}">
              <a14:useLocalDpi xmlns:a14="http://schemas.microsoft.com/office/drawing/2010/main" val="0"/>
            </a:ext>
          </a:extLst>
        </a:blip>
        <a:stretch>
          <a:fillRect/>
        </a:stretch>
      </xdr:blipFill>
      <xdr:spPr>
        <a:xfrm>
          <a:off x="16402051" y="6032500"/>
          <a:ext cx="628649" cy="635000"/>
        </a:xfrm>
        <a:prstGeom prst="rect">
          <a:avLst/>
        </a:prstGeom>
      </xdr:spPr>
    </xdr:pic>
    <xdr:clientData/>
  </xdr:twoCellAnchor>
  <xdr:twoCellAnchor>
    <xdr:from>
      <xdr:col>18</xdr:col>
      <xdr:colOff>1</xdr:colOff>
      <xdr:row>14</xdr:row>
      <xdr:rowOff>0</xdr:rowOff>
    </xdr:from>
    <xdr:to>
      <xdr:col>19</xdr:col>
      <xdr:colOff>0</xdr:colOff>
      <xdr:row>15</xdr:row>
      <xdr:rowOff>0</xdr:rowOff>
    </xdr:to>
    <xdr:pic>
      <xdr:nvPicPr>
        <xdr:cNvPr id="42" name="Picture 41"/>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tretch>
          <a:fillRect/>
        </a:stretch>
      </xdr:blipFill>
      <xdr:spPr>
        <a:xfrm>
          <a:off x="16402051" y="6667500"/>
          <a:ext cx="628649" cy="635000"/>
        </a:xfrm>
        <a:prstGeom prst="rect">
          <a:avLst/>
        </a:prstGeom>
      </xdr:spPr>
    </xdr:pic>
    <xdr:clientData/>
  </xdr:twoCellAnchor>
  <xdr:twoCellAnchor>
    <xdr:from>
      <xdr:col>18</xdr:col>
      <xdr:colOff>1</xdr:colOff>
      <xdr:row>15</xdr:row>
      <xdr:rowOff>0</xdr:rowOff>
    </xdr:from>
    <xdr:to>
      <xdr:col>19</xdr:col>
      <xdr:colOff>0</xdr:colOff>
      <xdr:row>16</xdr:row>
      <xdr:rowOff>0</xdr:rowOff>
    </xdr:to>
    <xdr:pic>
      <xdr:nvPicPr>
        <xdr:cNvPr id="43" name="Picture 42"/>
        <xdr:cNvPicPr>
          <a:picLocks noChangeAspect="1"/>
        </xdr:cNvPicPr>
      </xdr:nvPicPr>
      <xdr:blipFill>
        <a:blip xmlns:r="http://schemas.openxmlformats.org/officeDocument/2006/relationships" r:embed="rId27" cstate="print">
          <a:extLst>
            <a:ext uri="{28A0092B-C50C-407E-A947-70E740481C1C}">
              <a14:useLocalDpi xmlns:a14="http://schemas.microsoft.com/office/drawing/2010/main" val="0"/>
            </a:ext>
          </a:extLst>
        </a:blip>
        <a:stretch>
          <a:fillRect/>
        </a:stretch>
      </xdr:blipFill>
      <xdr:spPr>
        <a:xfrm>
          <a:off x="16402051" y="7302500"/>
          <a:ext cx="628649" cy="635000"/>
        </a:xfrm>
        <a:prstGeom prst="rect">
          <a:avLst/>
        </a:prstGeom>
      </xdr:spPr>
    </xdr:pic>
    <xdr:clientData/>
  </xdr:twoCellAnchor>
  <xdr:twoCellAnchor>
    <xdr:from>
      <xdr:col>18</xdr:col>
      <xdr:colOff>1</xdr:colOff>
      <xdr:row>16</xdr:row>
      <xdr:rowOff>0</xdr:rowOff>
    </xdr:from>
    <xdr:to>
      <xdr:col>19</xdr:col>
      <xdr:colOff>0</xdr:colOff>
      <xdr:row>17</xdr:row>
      <xdr:rowOff>0</xdr:rowOff>
    </xdr:to>
    <xdr:pic>
      <xdr:nvPicPr>
        <xdr:cNvPr id="45" name="Picture 44"/>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Lst>
        </a:blip>
        <a:stretch>
          <a:fillRect/>
        </a:stretch>
      </xdr:blipFill>
      <xdr:spPr>
        <a:xfrm>
          <a:off x="16402051" y="7937500"/>
          <a:ext cx="628649" cy="635000"/>
        </a:xfrm>
        <a:prstGeom prst="rect">
          <a:avLst/>
        </a:prstGeom>
      </xdr:spPr>
    </xdr:pic>
    <xdr:clientData/>
  </xdr:twoCellAnchor>
  <xdr:twoCellAnchor>
    <xdr:from>
      <xdr:col>18</xdr:col>
      <xdr:colOff>1</xdr:colOff>
      <xdr:row>17</xdr:row>
      <xdr:rowOff>0</xdr:rowOff>
    </xdr:from>
    <xdr:to>
      <xdr:col>19</xdr:col>
      <xdr:colOff>0</xdr:colOff>
      <xdr:row>18</xdr:row>
      <xdr:rowOff>0</xdr:rowOff>
    </xdr:to>
    <xdr:pic>
      <xdr:nvPicPr>
        <xdr:cNvPr id="47" name="Picture 46"/>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tretch>
          <a:fillRect/>
        </a:stretch>
      </xdr:blipFill>
      <xdr:spPr>
        <a:xfrm>
          <a:off x="16402051" y="8572500"/>
          <a:ext cx="628649" cy="635000"/>
        </a:xfrm>
        <a:prstGeom prst="rect">
          <a:avLst/>
        </a:prstGeom>
      </xdr:spPr>
    </xdr:pic>
    <xdr:clientData/>
  </xdr:twoCellAnchor>
  <xdr:twoCellAnchor>
    <xdr:from>
      <xdr:col>18</xdr:col>
      <xdr:colOff>1</xdr:colOff>
      <xdr:row>18</xdr:row>
      <xdr:rowOff>0</xdr:rowOff>
    </xdr:from>
    <xdr:to>
      <xdr:col>19</xdr:col>
      <xdr:colOff>0</xdr:colOff>
      <xdr:row>19</xdr:row>
      <xdr:rowOff>0</xdr:rowOff>
    </xdr:to>
    <xdr:pic>
      <xdr:nvPicPr>
        <xdr:cNvPr id="48" name="Picture 47"/>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16402051" y="9207500"/>
          <a:ext cx="628649" cy="635000"/>
        </a:xfrm>
        <a:prstGeom prst="rect">
          <a:avLst/>
        </a:prstGeom>
      </xdr:spPr>
    </xdr:pic>
    <xdr:clientData/>
  </xdr:twoCellAnchor>
  <xdr:twoCellAnchor>
    <xdr:from>
      <xdr:col>18</xdr:col>
      <xdr:colOff>1</xdr:colOff>
      <xdr:row>19</xdr:row>
      <xdr:rowOff>0</xdr:rowOff>
    </xdr:from>
    <xdr:to>
      <xdr:col>19</xdr:col>
      <xdr:colOff>0</xdr:colOff>
      <xdr:row>20</xdr:row>
      <xdr:rowOff>0</xdr:rowOff>
    </xdr:to>
    <xdr:pic>
      <xdr:nvPicPr>
        <xdr:cNvPr id="49" name="Picture 48"/>
        <xdr:cNvPicPr>
          <a:picLocks noChangeAspect="1"/>
        </xdr:cNvPicPr>
      </xdr:nvPicPr>
      <xdr:blipFill>
        <a:blip xmlns:r="http://schemas.openxmlformats.org/officeDocument/2006/relationships" r:embed="rId31" cstate="print">
          <a:extLst>
            <a:ext uri="{28A0092B-C50C-407E-A947-70E740481C1C}">
              <a14:useLocalDpi xmlns:a14="http://schemas.microsoft.com/office/drawing/2010/main" val="0"/>
            </a:ext>
          </a:extLst>
        </a:blip>
        <a:stretch>
          <a:fillRect/>
        </a:stretch>
      </xdr:blipFill>
      <xdr:spPr>
        <a:xfrm>
          <a:off x="16402051" y="9842500"/>
          <a:ext cx="628649" cy="635000"/>
        </a:xfrm>
        <a:prstGeom prst="rect">
          <a:avLst/>
        </a:prstGeom>
      </xdr:spPr>
    </xdr:pic>
    <xdr:clientData/>
  </xdr:twoCellAnchor>
  <xdr:twoCellAnchor>
    <xdr:from>
      <xdr:col>18</xdr:col>
      <xdr:colOff>1</xdr:colOff>
      <xdr:row>20</xdr:row>
      <xdr:rowOff>0</xdr:rowOff>
    </xdr:from>
    <xdr:to>
      <xdr:col>19</xdr:col>
      <xdr:colOff>0</xdr:colOff>
      <xdr:row>21</xdr:row>
      <xdr:rowOff>0</xdr:rowOff>
    </xdr:to>
    <xdr:pic>
      <xdr:nvPicPr>
        <xdr:cNvPr id="58" name="Picture 57"/>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tretch>
          <a:fillRect/>
        </a:stretch>
      </xdr:blipFill>
      <xdr:spPr>
        <a:xfrm>
          <a:off x="16402051" y="10477500"/>
          <a:ext cx="628649" cy="635000"/>
        </a:xfrm>
        <a:prstGeom prst="rect">
          <a:avLst/>
        </a:prstGeom>
      </xdr:spPr>
    </xdr:pic>
    <xdr:clientData/>
  </xdr:twoCellAnchor>
  <xdr:twoCellAnchor>
    <xdr:from>
      <xdr:col>18</xdr:col>
      <xdr:colOff>1</xdr:colOff>
      <xdr:row>21</xdr:row>
      <xdr:rowOff>0</xdr:rowOff>
    </xdr:from>
    <xdr:to>
      <xdr:col>19</xdr:col>
      <xdr:colOff>0</xdr:colOff>
      <xdr:row>22</xdr:row>
      <xdr:rowOff>0</xdr:rowOff>
    </xdr:to>
    <xdr:pic>
      <xdr:nvPicPr>
        <xdr:cNvPr id="59" name="Picture 58"/>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a:off x="16402051" y="11112500"/>
          <a:ext cx="628649" cy="635000"/>
        </a:xfrm>
        <a:prstGeom prst="rect">
          <a:avLst/>
        </a:prstGeom>
      </xdr:spPr>
    </xdr:pic>
    <xdr:clientData/>
  </xdr:twoCellAnchor>
  <xdr:twoCellAnchor>
    <xdr:from>
      <xdr:col>18</xdr:col>
      <xdr:colOff>1</xdr:colOff>
      <xdr:row>22</xdr:row>
      <xdr:rowOff>0</xdr:rowOff>
    </xdr:from>
    <xdr:to>
      <xdr:col>19</xdr:col>
      <xdr:colOff>0</xdr:colOff>
      <xdr:row>23</xdr:row>
      <xdr:rowOff>0</xdr:rowOff>
    </xdr:to>
    <xdr:pic>
      <xdr:nvPicPr>
        <xdr:cNvPr id="60" name="Picture 59"/>
        <xdr:cNvPicPr>
          <a:picLocks noChangeAspect="1"/>
        </xdr:cNvPicPr>
      </xdr:nvPicPr>
      <xdr:blipFill>
        <a:blip xmlns:r="http://schemas.openxmlformats.org/officeDocument/2006/relationships" r:embed="rId34" cstate="print">
          <a:extLst>
            <a:ext uri="{28A0092B-C50C-407E-A947-70E740481C1C}">
              <a14:useLocalDpi xmlns:a14="http://schemas.microsoft.com/office/drawing/2010/main" val="0"/>
            </a:ext>
          </a:extLst>
        </a:blip>
        <a:stretch>
          <a:fillRect/>
        </a:stretch>
      </xdr:blipFill>
      <xdr:spPr>
        <a:xfrm>
          <a:off x="16402051" y="11747500"/>
          <a:ext cx="628649" cy="635000"/>
        </a:xfrm>
        <a:prstGeom prst="rect">
          <a:avLst/>
        </a:prstGeom>
      </xdr:spPr>
    </xdr:pic>
    <xdr:clientData/>
  </xdr:twoCellAnchor>
  <xdr:twoCellAnchor>
    <xdr:from>
      <xdr:col>18</xdr:col>
      <xdr:colOff>1</xdr:colOff>
      <xdr:row>23</xdr:row>
      <xdr:rowOff>0</xdr:rowOff>
    </xdr:from>
    <xdr:to>
      <xdr:col>19</xdr:col>
      <xdr:colOff>0</xdr:colOff>
      <xdr:row>24</xdr:row>
      <xdr:rowOff>0</xdr:rowOff>
    </xdr:to>
    <xdr:pic>
      <xdr:nvPicPr>
        <xdr:cNvPr id="61" name="Picture 60"/>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16402051" y="12382500"/>
          <a:ext cx="628649" cy="635000"/>
        </a:xfrm>
        <a:prstGeom prst="rect">
          <a:avLst/>
        </a:prstGeom>
      </xdr:spPr>
    </xdr:pic>
    <xdr:clientData/>
  </xdr:twoCellAnchor>
  <xdr:twoCellAnchor>
    <xdr:from>
      <xdr:col>18</xdr:col>
      <xdr:colOff>1</xdr:colOff>
      <xdr:row>24</xdr:row>
      <xdr:rowOff>0</xdr:rowOff>
    </xdr:from>
    <xdr:to>
      <xdr:col>19</xdr:col>
      <xdr:colOff>0</xdr:colOff>
      <xdr:row>25</xdr:row>
      <xdr:rowOff>0</xdr:rowOff>
    </xdr:to>
    <xdr:pic>
      <xdr:nvPicPr>
        <xdr:cNvPr id="62" name="Picture 61"/>
        <xdr:cNvPicPr>
          <a:picLocks noChangeAspect="1"/>
        </xdr:cNvPicPr>
      </xdr:nvPicPr>
      <xdr:blipFill>
        <a:blip xmlns:r="http://schemas.openxmlformats.org/officeDocument/2006/relationships" r:embed="rId36" cstate="print">
          <a:extLst>
            <a:ext uri="{28A0092B-C50C-407E-A947-70E740481C1C}">
              <a14:useLocalDpi xmlns:a14="http://schemas.microsoft.com/office/drawing/2010/main" val="0"/>
            </a:ext>
          </a:extLst>
        </a:blip>
        <a:stretch>
          <a:fillRect/>
        </a:stretch>
      </xdr:blipFill>
      <xdr:spPr>
        <a:xfrm>
          <a:off x="16402051" y="13017500"/>
          <a:ext cx="628649" cy="635000"/>
        </a:xfrm>
        <a:prstGeom prst="rect">
          <a:avLst/>
        </a:prstGeom>
      </xdr:spPr>
    </xdr:pic>
    <xdr:clientData/>
  </xdr:twoCellAnchor>
  <xdr:twoCellAnchor>
    <xdr:from>
      <xdr:col>18</xdr:col>
      <xdr:colOff>1</xdr:colOff>
      <xdr:row>25</xdr:row>
      <xdr:rowOff>0</xdr:rowOff>
    </xdr:from>
    <xdr:to>
      <xdr:col>19</xdr:col>
      <xdr:colOff>0</xdr:colOff>
      <xdr:row>26</xdr:row>
      <xdr:rowOff>0</xdr:rowOff>
    </xdr:to>
    <xdr:pic>
      <xdr:nvPicPr>
        <xdr:cNvPr id="63" name="Picture 62"/>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tretch>
          <a:fillRect/>
        </a:stretch>
      </xdr:blipFill>
      <xdr:spPr>
        <a:xfrm>
          <a:off x="16402051" y="13652500"/>
          <a:ext cx="628649" cy="508000"/>
        </a:xfrm>
        <a:prstGeom prst="rect">
          <a:avLst/>
        </a:prstGeom>
      </xdr:spPr>
    </xdr:pic>
    <xdr:clientData/>
  </xdr:twoCellAnchor>
  <xdr:twoCellAnchor>
    <xdr:from>
      <xdr:col>18</xdr:col>
      <xdr:colOff>1</xdr:colOff>
      <xdr:row>27</xdr:row>
      <xdr:rowOff>0</xdr:rowOff>
    </xdr:from>
    <xdr:to>
      <xdr:col>19</xdr:col>
      <xdr:colOff>0</xdr:colOff>
      <xdr:row>28</xdr:row>
      <xdr:rowOff>0</xdr:rowOff>
    </xdr:to>
    <xdr:pic>
      <xdr:nvPicPr>
        <xdr:cNvPr id="64" name="Picture 63"/>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16402051" y="14668500"/>
          <a:ext cx="628649" cy="508000"/>
        </a:xfrm>
        <a:prstGeom prst="rect">
          <a:avLst/>
        </a:prstGeom>
      </xdr:spPr>
    </xdr:pic>
    <xdr:clientData/>
  </xdr:twoCellAnchor>
  <xdr:twoCellAnchor>
    <xdr:from>
      <xdr:col>18</xdr:col>
      <xdr:colOff>1</xdr:colOff>
      <xdr:row>28</xdr:row>
      <xdr:rowOff>0</xdr:rowOff>
    </xdr:from>
    <xdr:to>
      <xdr:col>19</xdr:col>
      <xdr:colOff>0</xdr:colOff>
      <xdr:row>29</xdr:row>
      <xdr:rowOff>0</xdr:rowOff>
    </xdr:to>
    <xdr:pic>
      <xdr:nvPicPr>
        <xdr:cNvPr id="65" name="Picture 64"/>
        <xdr:cNvPicPr>
          <a:picLocks noChangeAspect="1"/>
        </xdr:cNvPicPr>
      </xdr:nvPicPr>
      <xdr:blipFill>
        <a:blip xmlns:r="http://schemas.openxmlformats.org/officeDocument/2006/relationships" r:embed="rId39" cstate="print">
          <a:extLst>
            <a:ext uri="{28A0092B-C50C-407E-A947-70E740481C1C}">
              <a14:useLocalDpi xmlns:a14="http://schemas.microsoft.com/office/drawing/2010/main" val="0"/>
            </a:ext>
          </a:extLst>
        </a:blip>
        <a:stretch>
          <a:fillRect/>
        </a:stretch>
      </xdr:blipFill>
      <xdr:spPr>
        <a:xfrm>
          <a:off x="16402051" y="15176500"/>
          <a:ext cx="628649" cy="508000"/>
        </a:xfrm>
        <a:prstGeom prst="rect">
          <a:avLst/>
        </a:prstGeom>
      </xdr:spPr>
    </xdr:pic>
    <xdr:clientData/>
  </xdr:twoCellAnchor>
  <xdr:twoCellAnchor>
    <xdr:from>
      <xdr:col>18</xdr:col>
      <xdr:colOff>1</xdr:colOff>
      <xdr:row>29</xdr:row>
      <xdr:rowOff>0</xdr:rowOff>
    </xdr:from>
    <xdr:to>
      <xdr:col>19</xdr:col>
      <xdr:colOff>0</xdr:colOff>
      <xdr:row>30</xdr:row>
      <xdr:rowOff>0</xdr:rowOff>
    </xdr:to>
    <xdr:pic>
      <xdr:nvPicPr>
        <xdr:cNvPr id="66" name="Picture 65"/>
        <xdr:cNvPicPr>
          <a:picLocks noChangeAspect="1"/>
        </xdr:cNvPicPr>
      </xdr:nvPicPr>
      <xdr:blipFill>
        <a:blip xmlns:r="http://schemas.openxmlformats.org/officeDocument/2006/relationships" r:embed="rId40" cstate="print">
          <a:extLst>
            <a:ext uri="{28A0092B-C50C-407E-A947-70E740481C1C}">
              <a14:useLocalDpi xmlns:a14="http://schemas.microsoft.com/office/drawing/2010/main" val="0"/>
            </a:ext>
          </a:extLst>
        </a:blip>
        <a:stretch>
          <a:fillRect/>
        </a:stretch>
      </xdr:blipFill>
      <xdr:spPr>
        <a:xfrm>
          <a:off x="16402051" y="15684500"/>
          <a:ext cx="628649" cy="508000"/>
        </a:xfrm>
        <a:prstGeom prst="rect">
          <a:avLst/>
        </a:prstGeom>
      </xdr:spPr>
    </xdr:pic>
    <xdr:clientData/>
  </xdr:twoCellAnchor>
  <xdr:twoCellAnchor editAs="oneCell">
    <xdr:from>
      <xdr:col>18</xdr:col>
      <xdr:colOff>1</xdr:colOff>
      <xdr:row>26</xdr:row>
      <xdr:rowOff>12241</xdr:rowOff>
    </xdr:from>
    <xdr:to>
      <xdr:col>19</xdr:col>
      <xdr:colOff>915</xdr:colOff>
      <xdr:row>27</xdr:row>
      <xdr:rowOff>0</xdr:rowOff>
    </xdr:to>
    <xdr:pic>
      <xdr:nvPicPr>
        <xdr:cNvPr id="67" name="Picture 66"/>
        <xdr:cNvPicPr>
          <a:picLocks noChangeAspect="1"/>
        </xdr:cNvPicPr>
      </xdr:nvPicPr>
      <xdr:blipFill>
        <a:blip xmlns:r="http://schemas.openxmlformats.org/officeDocument/2006/relationships" r:embed="rId41" cstate="print">
          <a:extLst>
            <a:ext uri="{28A0092B-C50C-407E-A947-70E740481C1C}">
              <a14:useLocalDpi xmlns:a14="http://schemas.microsoft.com/office/drawing/2010/main" val="0"/>
            </a:ext>
          </a:extLst>
        </a:blip>
        <a:stretch>
          <a:fillRect/>
        </a:stretch>
      </xdr:blipFill>
      <xdr:spPr>
        <a:xfrm>
          <a:off x="16402051" y="14172741"/>
          <a:ext cx="629564" cy="495759"/>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1195294</xdr:colOff>
      <xdr:row>2</xdr:row>
      <xdr:rowOff>117428</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494118" cy="535781"/>
        </a:xfrm>
        <a:prstGeom prst="rect">
          <a:avLst/>
        </a:prstGeom>
      </xdr:spPr>
    </xdr:pic>
    <xdr:clientData/>
  </xdr:twoCellAnchor>
  <xdr:twoCellAnchor>
    <xdr:from>
      <xdr:col>5</xdr:col>
      <xdr:colOff>20918</xdr:colOff>
      <xdr:row>0</xdr:row>
      <xdr:rowOff>104587</xdr:rowOff>
    </xdr:from>
    <xdr:to>
      <xdr:col>6</xdr:col>
      <xdr:colOff>732118</xdr:colOff>
      <xdr:row>1</xdr:row>
      <xdr:rowOff>97118</xdr:rowOff>
    </xdr:to>
    <xdr:pic>
      <xdr:nvPicPr>
        <xdr:cNvPr id="3" name="Picture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310094" y="104587"/>
          <a:ext cx="1196789" cy="201707"/>
        </a:xfrm>
        <a:prstGeom prst="rect">
          <a:avLst/>
        </a:prstGeom>
      </xdr:spPr>
    </xdr:pic>
    <xdr:clientData/>
  </xdr:twoCellAnchor>
  <xdr:twoCellAnchor>
    <xdr:from>
      <xdr:col>7</xdr:col>
      <xdr:colOff>29882</xdr:colOff>
      <xdr:row>0</xdr:row>
      <xdr:rowOff>0</xdr:rowOff>
    </xdr:from>
    <xdr:to>
      <xdr:col>7</xdr:col>
      <xdr:colOff>852621</xdr:colOff>
      <xdr:row>5</xdr:row>
      <xdr:rowOff>306295</xdr:rowOff>
    </xdr:to>
    <xdr:grpSp>
      <xdr:nvGrpSpPr>
        <xdr:cNvPr id="25" name="Group 24">
          <a:hlinkClick xmlns:r="http://schemas.openxmlformats.org/officeDocument/2006/relationships" r:id="rId3"/>
        </xdr:cNvPr>
        <xdr:cNvGrpSpPr/>
      </xdr:nvGrpSpPr>
      <xdr:grpSpPr>
        <a:xfrm>
          <a:off x="6633882" y="0"/>
          <a:ext cx="822739" cy="1277471"/>
          <a:chOff x="4443148" y="929029"/>
          <a:chExt cx="1509346" cy="1641257"/>
        </a:xfrm>
        <a:solidFill>
          <a:srgbClr val="FFFFC5"/>
        </a:solidFill>
        <a:effectLst>
          <a:glow rad="63500">
            <a:schemeClr val="accent6">
              <a:satMod val="175000"/>
              <a:alpha val="40000"/>
            </a:schemeClr>
          </a:glow>
        </a:effectLst>
      </xdr:grpSpPr>
      <xdr:sp macro="" textlink="">
        <xdr:nvSpPr>
          <xdr:cNvPr id="26" name="Isosceles Triangle 25"/>
          <xdr:cNvSpPr/>
        </xdr:nvSpPr>
        <xdr:spPr>
          <a:xfrm>
            <a:off x="4443148" y="929029"/>
            <a:ext cx="1509346" cy="820616"/>
          </a:xfrm>
          <a:prstGeom prst="triangle">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600">
              <a:solidFill>
                <a:srgbClr val="FF0000"/>
              </a:solidFill>
            </a:endParaRPr>
          </a:p>
        </xdr:txBody>
      </xdr:sp>
      <xdr:sp macro="" textlink="">
        <xdr:nvSpPr>
          <xdr:cNvPr id="27" name="Rectangle 26"/>
          <xdr:cNvSpPr/>
        </xdr:nvSpPr>
        <xdr:spPr>
          <a:xfrm>
            <a:off x="4708771" y="1730942"/>
            <a:ext cx="991578" cy="839344"/>
          </a:xfrm>
          <a:prstGeom prst="rect">
            <a:avLst/>
          </a:prstGeom>
          <a:grpFill/>
          <a:ln>
            <a:noFill/>
          </a:ln>
          <a:scene3d>
            <a:camera prst="orthographicFront"/>
            <a:lightRig rig="threePt" dir="t"/>
          </a:scene3d>
          <a:sp3d>
            <a:bevelT prst="slope"/>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800" b="1">
                <a:solidFill>
                  <a:srgbClr val="FF0000"/>
                </a:solidFill>
                <a:latin typeface="Times New Roman" pitchFamily="18" charset="0"/>
                <a:cs typeface="Times New Roman" pitchFamily="18" charset="0"/>
              </a:rPr>
              <a:t>HOME</a:t>
            </a:r>
          </a:p>
        </xdr:txBody>
      </xdr:sp>
    </xdr:grpSp>
    <xdr:clientData/>
  </xdr:twoCellAnchor>
  <xdr:twoCellAnchor>
    <xdr:from>
      <xdr:col>7</xdr:col>
      <xdr:colOff>1028692</xdr:colOff>
      <xdr:row>0</xdr:row>
      <xdr:rowOff>115371</xdr:rowOff>
    </xdr:from>
    <xdr:to>
      <xdr:col>9</xdr:col>
      <xdr:colOff>240707</xdr:colOff>
      <xdr:row>3</xdr:row>
      <xdr:rowOff>35585</xdr:rowOff>
    </xdr:to>
    <xdr:sp macro="" textlink="">
      <xdr:nvSpPr>
        <xdr:cNvPr id="28" name="Rounded Rectangle 27">
          <a:hlinkClick xmlns:r="http://schemas.openxmlformats.org/officeDocument/2006/relationships" r:id="rId4"/>
        </xdr:cNvPr>
        <xdr:cNvSpPr/>
      </xdr:nvSpPr>
      <xdr:spPr>
        <a:xfrm>
          <a:off x="7632692" y="115371"/>
          <a:ext cx="1258956" cy="502920"/>
        </a:xfrm>
        <a:prstGeom prst="roundRect">
          <a:avLst/>
        </a:prstGeom>
        <a:solidFill>
          <a:srgbClr val="66FF99"/>
        </a:solidFill>
        <a:effectLst>
          <a:glow rad="139700">
            <a:schemeClr val="accent3">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ADD</a:t>
          </a:r>
          <a:r>
            <a:rPr lang="en-US" sz="1200" b="1" baseline="0">
              <a:ln w="3175">
                <a:solidFill>
                  <a:schemeClr val="tx1"/>
                </a:solidFill>
              </a:ln>
              <a:solidFill>
                <a:schemeClr val="tx1"/>
              </a:solidFill>
              <a:latin typeface="Times New Roman" pitchFamily="18" charset="0"/>
              <a:cs typeface="Times New Roman" pitchFamily="18" charset="0"/>
            </a:rPr>
            <a:t> TRAINEE</a:t>
          </a:r>
          <a:endParaRPr lang="en-US" sz="1200" b="1">
            <a:ln w="3175">
              <a:solidFill>
                <a:schemeClr val="tx1"/>
              </a:solidFill>
            </a:ln>
            <a:solidFill>
              <a:schemeClr val="tx1"/>
            </a:solidFill>
            <a:latin typeface="Times New Roman" pitchFamily="18" charset="0"/>
            <a:cs typeface="Times New Roman" pitchFamily="18" charset="0"/>
          </a:endParaRPr>
        </a:p>
      </xdr:txBody>
    </xdr:sp>
    <xdr:clientData/>
  </xdr:twoCellAnchor>
  <xdr:twoCellAnchor>
    <xdr:from>
      <xdr:col>7</xdr:col>
      <xdr:colOff>1028692</xdr:colOff>
      <xdr:row>3</xdr:row>
      <xdr:rowOff>182600</xdr:rowOff>
    </xdr:from>
    <xdr:to>
      <xdr:col>9</xdr:col>
      <xdr:colOff>243623</xdr:colOff>
      <xdr:row>5</xdr:row>
      <xdr:rowOff>297050</xdr:rowOff>
    </xdr:to>
    <xdr:sp macro="" textlink="">
      <xdr:nvSpPr>
        <xdr:cNvPr id="29" name="Rounded Rectangle 28">
          <a:hlinkClick xmlns:r="http://schemas.openxmlformats.org/officeDocument/2006/relationships" r:id="rId5"/>
        </xdr:cNvPr>
        <xdr:cNvSpPr/>
      </xdr:nvSpPr>
      <xdr:spPr>
        <a:xfrm>
          <a:off x="7632692" y="765306"/>
          <a:ext cx="1261872" cy="502920"/>
        </a:xfrm>
        <a:prstGeom prst="roundRect">
          <a:avLst/>
        </a:prstGeom>
        <a:solidFill>
          <a:srgbClr val="FF7C80"/>
        </a:solidFill>
        <a:effectLst>
          <a:glow rad="139700">
            <a:schemeClr val="accent2">
              <a:satMod val="175000"/>
              <a:alpha val="40000"/>
            </a:schemeClr>
          </a:glow>
          <a:reflection blurRad="6350" stA="52000" endA="300" endPos="35000" dir="5400000" sy="-100000" algn="bl" rotWithShape="0"/>
          <a:softEdge rad="127000"/>
        </a:effectLst>
        <a:scene3d>
          <a:camera prst="orthographicFront"/>
          <a:lightRig rig="soft" dir="t"/>
        </a:scene3d>
        <a:sp3d>
          <a:bevelT w="139700" h="139700" prst="divo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ln w="3175">
                <a:solidFill>
                  <a:schemeClr val="tx1"/>
                </a:solidFill>
              </a:ln>
              <a:solidFill>
                <a:schemeClr val="tx1"/>
              </a:solidFill>
              <a:latin typeface="Times New Roman" pitchFamily="18" charset="0"/>
              <a:cs typeface="Times New Roman" pitchFamily="18" charset="0"/>
            </a:rPr>
            <a:t>RESULT</a:t>
          </a:r>
        </a:p>
      </xdr:txBody>
    </xdr:sp>
    <xdr:clientData/>
  </xdr:twoCellAnchor>
  <xdr:twoCellAnchor>
    <xdr:from>
      <xdr:col>20</xdr:col>
      <xdr:colOff>250621</xdr:colOff>
      <xdr:row>3</xdr:row>
      <xdr:rowOff>182600</xdr:rowOff>
    </xdr:from>
    <xdr:to>
      <xdr:col>22</xdr:col>
      <xdr:colOff>287316</xdr:colOff>
      <xdr:row>5</xdr:row>
      <xdr:rowOff>297050</xdr:rowOff>
    </xdr:to>
    <xdr:sp macro="" textlink="">
      <xdr:nvSpPr>
        <xdr:cNvPr id="30" name="Rounded Rectangle 29">
          <a:hlinkClick xmlns:r="http://schemas.openxmlformats.org/officeDocument/2006/relationships" r:id="rId6"/>
        </xdr:cNvPr>
        <xdr:cNvSpPr/>
      </xdr:nvSpPr>
      <xdr:spPr>
        <a:xfrm>
          <a:off x="15923915" y="765306"/>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Signature</a:t>
          </a:r>
        </a:p>
      </xdr:txBody>
    </xdr:sp>
    <xdr:clientData/>
  </xdr:twoCellAnchor>
  <xdr:twoCellAnchor>
    <xdr:from>
      <xdr:col>9</xdr:col>
      <xdr:colOff>361192</xdr:colOff>
      <xdr:row>0</xdr:row>
      <xdr:rowOff>115371</xdr:rowOff>
    </xdr:from>
    <xdr:to>
      <xdr:col>11</xdr:col>
      <xdr:colOff>114005</xdr:colOff>
      <xdr:row>3</xdr:row>
      <xdr:rowOff>35585</xdr:rowOff>
    </xdr:to>
    <xdr:sp macro="" textlink="">
      <xdr:nvSpPr>
        <xdr:cNvPr id="31" name="Rounded Rectangle 30">
          <a:hlinkClick xmlns:r="http://schemas.openxmlformats.org/officeDocument/2006/relationships" r:id="rId7"/>
        </xdr:cNvPr>
        <xdr:cNvSpPr/>
      </xdr:nvSpPr>
      <xdr:spPr>
        <a:xfrm>
          <a:off x="9012133" y="115371"/>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Pre Enrollment</a:t>
          </a:r>
        </a:p>
      </xdr:txBody>
    </xdr:sp>
    <xdr:clientData/>
  </xdr:twoCellAnchor>
  <xdr:twoCellAnchor>
    <xdr:from>
      <xdr:col>9</xdr:col>
      <xdr:colOff>363622</xdr:colOff>
      <xdr:row>3</xdr:row>
      <xdr:rowOff>182600</xdr:rowOff>
    </xdr:from>
    <xdr:to>
      <xdr:col>11</xdr:col>
      <xdr:colOff>116435</xdr:colOff>
      <xdr:row>5</xdr:row>
      <xdr:rowOff>297050</xdr:rowOff>
    </xdr:to>
    <xdr:sp macro="" textlink="">
      <xdr:nvSpPr>
        <xdr:cNvPr id="32" name="Rounded Rectangle 31">
          <a:hlinkClick xmlns:r="http://schemas.openxmlformats.org/officeDocument/2006/relationships" r:id="rId8"/>
        </xdr:cNvPr>
        <xdr:cNvSpPr/>
      </xdr:nvSpPr>
      <xdr:spPr>
        <a:xfrm>
          <a:off x="9014563" y="765306"/>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Enrolled</a:t>
          </a:r>
        </a:p>
      </xdr:txBody>
    </xdr:sp>
    <xdr:clientData/>
  </xdr:twoCellAnchor>
  <xdr:twoCellAnchor>
    <xdr:from>
      <xdr:col>11</xdr:col>
      <xdr:colOff>234490</xdr:colOff>
      <xdr:row>0</xdr:row>
      <xdr:rowOff>115371</xdr:rowOff>
    </xdr:from>
    <xdr:to>
      <xdr:col>13</xdr:col>
      <xdr:colOff>271186</xdr:colOff>
      <xdr:row>3</xdr:row>
      <xdr:rowOff>35585</xdr:rowOff>
    </xdr:to>
    <xdr:sp macro="" textlink="">
      <xdr:nvSpPr>
        <xdr:cNvPr id="33" name="Rounded Rectangle 32">
          <a:hlinkClick xmlns:r="http://schemas.openxmlformats.org/officeDocument/2006/relationships" r:id="rId9"/>
        </xdr:cNvPr>
        <xdr:cNvSpPr/>
      </xdr:nvSpPr>
      <xdr:spPr>
        <a:xfrm>
          <a:off x="10394490" y="115371"/>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Attendance</a:t>
          </a:r>
          <a:r>
            <a:rPr lang="en-US" sz="1200" b="1" baseline="0">
              <a:solidFill>
                <a:schemeClr val="bg1"/>
              </a:solidFill>
              <a:latin typeface="Times New Roman" pitchFamily="18" charset="0"/>
              <a:cs typeface="Times New Roman" pitchFamily="18" charset="0"/>
            </a:rPr>
            <a:t> Sheet</a:t>
          </a:r>
          <a:endParaRPr lang="en-US" sz="1200" b="1">
            <a:solidFill>
              <a:schemeClr val="bg1"/>
            </a:solidFill>
            <a:latin typeface="Times New Roman" pitchFamily="18" charset="0"/>
            <a:cs typeface="Times New Roman" pitchFamily="18" charset="0"/>
          </a:endParaRPr>
        </a:p>
      </xdr:txBody>
    </xdr:sp>
    <xdr:clientData/>
  </xdr:twoCellAnchor>
  <xdr:twoCellAnchor>
    <xdr:from>
      <xdr:col>11</xdr:col>
      <xdr:colOff>236433</xdr:colOff>
      <xdr:row>3</xdr:row>
      <xdr:rowOff>182600</xdr:rowOff>
    </xdr:from>
    <xdr:to>
      <xdr:col>13</xdr:col>
      <xdr:colOff>273129</xdr:colOff>
      <xdr:row>5</xdr:row>
      <xdr:rowOff>297050</xdr:rowOff>
    </xdr:to>
    <xdr:sp macro="" textlink="">
      <xdr:nvSpPr>
        <xdr:cNvPr id="34" name="Rounded Rectangle 33">
          <a:hlinkClick xmlns:r="http://schemas.openxmlformats.org/officeDocument/2006/relationships" r:id="rId10"/>
        </xdr:cNvPr>
        <xdr:cNvSpPr/>
      </xdr:nvSpPr>
      <xdr:spPr>
        <a:xfrm>
          <a:off x="10396433" y="765306"/>
          <a:ext cx="1261872" cy="502920"/>
        </a:xfrm>
        <a:prstGeom prst="roundRect">
          <a:avLst/>
        </a:prstGeom>
        <a:solidFill>
          <a:srgbClr val="00B0F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Materials</a:t>
          </a:r>
          <a:r>
            <a:rPr lang="en-US" sz="1200" b="1" baseline="0">
              <a:solidFill>
                <a:schemeClr val="bg1"/>
              </a:solidFill>
              <a:latin typeface="Times New Roman" pitchFamily="18" charset="0"/>
              <a:cs typeface="Times New Roman" pitchFamily="18" charset="0"/>
            </a:rPr>
            <a:t> Distribution</a:t>
          </a:r>
          <a:endParaRPr lang="en-US" sz="1200" b="1">
            <a:solidFill>
              <a:schemeClr val="bg1"/>
            </a:solidFill>
            <a:latin typeface="Times New Roman" pitchFamily="18" charset="0"/>
            <a:cs typeface="Times New Roman" pitchFamily="18" charset="0"/>
          </a:endParaRPr>
        </a:p>
      </xdr:txBody>
    </xdr:sp>
    <xdr:clientData/>
  </xdr:twoCellAnchor>
  <xdr:twoCellAnchor>
    <xdr:from>
      <xdr:col>13</xdr:col>
      <xdr:colOff>391671</xdr:colOff>
      <xdr:row>0</xdr:row>
      <xdr:rowOff>115371</xdr:rowOff>
    </xdr:from>
    <xdr:to>
      <xdr:col>15</xdr:col>
      <xdr:colOff>428366</xdr:colOff>
      <xdr:row>3</xdr:row>
      <xdr:rowOff>35585</xdr:rowOff>
    </xdr:to>
    <xdr:sp macro="" textlink="">
      <xdr:nvSpPr>
        <xdr:cNvPr id="35" name="Rounded Rectangle 34">
          <a:hlinkClick xmlns:r="http://schemas.openxmlformats.org/officeDocument/2006/relationships" r:id="rId11"/>
        </xdr:cNvPr>
        <xdr:cNvSpPr/>
      </xdr:nvSpPr>
      <xdr:spPr>
        <a:xfrm>
          <a:off x="11776847" y="115371"/>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a:t>
          </a:r>
          <a:r>
            <a:rPr lang="en-US" sz="1200" b="1" baseline="0">
              <a:solidFill>
                <a:schemeClr val="bg1"/>
              </a:solidFill>
              <a:latin typeface="Times New Roman" pitchFamily="18" charset="0"/>
              <a:cs typeface="Times New Roman" pitchFamily="18" charset="0"/>
            </a:rPr>
            <a:t> for ASSET</a:t>
          </a:r>
          <a:endParaRPr lang="en-US" sz="1200" b="1">
            <a:solidFill>
              <a:schemeClr val="bg1"/>
            </a:solidFill>
            <a:latin typeface="Times New Roman" pitchFamily="18" charset="0"/>
            <a:cs typeface="Times New Roman" pitchFamily="18" charset="0"/>
          </a:endParaRPr>
        </a:p>
      </xdr:txBody>
    </xdr:sp>
    <xdr:clientData/>
  </xdr:twoCellAnchor>
  <xdr:twoCellAnchor>
    <xdr:from>
      <xdr:col>15</xdr:col>
      <xdr:colOff>548851</xdr:colOff>
      <xdr:row>0</xdr:row>
      <xdr:rowOff>115371</xdr:rowOff>
    </xdr:from>
    <xdr:to>
      <xdr:col>17</xdr:col>
      <xdr:colOff>585547</xdr:colOff>
      <xdr:row>3</xdr:row>
      <xdr:rowOff>35585</xdr:rowOff>
    </xdr:to>
    <xdr:sp macro="" textlink="">
      <xdr:nvSpPr>
        <xdr:cNvPr id="36" name="Rounded Rectangle 35">
          <a:hlinkClick xmlns:r="http://schemas.openxmlformats.org/officeDocument/2006/relationships" r:id="rId12"/>
        </xdr:cNvPr>
        <xdr:cNvSpPr/>
      </xdr:nvSpPr>
      <xdr:spPr>
        <a:xfrm>
          <a:off x="13159204" y="115371"/>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Bangla</a:t>
          </a:r>
        </a:p>
      </xdr:txBody>
    </xdr:sp>
    <xdr:clientData/>
  </xdr:twoCellAnchor>
  <xdr:twoCellAnchor>
    <xdr:from>
      <xdr:col>13</xdr:col>
      <xdr:colOff>393128</xdr:colOff>
      <xdr:row>3</xdr:row>
      <xdr:rowOff>182600</xdr:rowOff>
    </xdr:from>
    <xdr:to>
      <xdr:col>15</xdr:col>
      <xdr:colOff>429823</xdr:colOff>
      <xdr:row>5</xdr:row>
      <xdr:rowOff>297050</xdr:rowOff>
    </xdr:to>
    <xdr:sp macro="" textlink="">
      <xdr:nvSpPr>
        <xdr:cNvPr id="37" name="Rounded Rectangle 36">
          <a:hlinkClick xmlns:r="http://schemas.openxmlformats.org/officeDocument/2006/relationships" r:id="rId13"/>
        </xdr:cNvPr>
        <xdr:cNvSpPr/>
      </xdr:nvSpPr>
      <xdr:spPr>
        <a:xfrm>
          <a:off x="11778304" y="765306"/>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Information in English</a:t>
          </a:r>
        </a:p>
      </xdr:txBody>
    </xdr:sp>
    <xdr:clientData/>
  </xdr:twoCellAnchor>
  <xdr:twoCellAnchor>
    <xdr:from>
      <xdr:col>15</xdr:col>
      <xdr:colOff>549821</xdr:colOff>
      <xdr:row>3</xdr:row>
      <xdr:rowOff>182600</xdr:rowOff>
    </xdr:from>
    <xdr:to>
      <xdr:col>17</xdr:col>
      <xdr:colOff>586517</xdr:colOff>
      <xdr:row>5</xdr:row>
      <xdr:rowOff>297050</xdr:rowOff>
    </xdr:to>
    <xdr:sp macro="" textlink="">
      <xdr:nvSpPr>
        <xdr:cNvPr id="38" name="Rounded Rectangle 37">
          <a:hlinkClick xmlns:r="http://schemas.openxmlformats.org/officeDocument/2006/relationships" r:id="rId14"/>
        </xdr:cNvPr>
        <xdr:cNvSpPr/>
      </xdr:nvSpPr>
      <xdr:spPr>
        <a:xfrm>
          <a:off x="13160174" y="765306"/>
          <a:ext cx="1261872" cy="502920"/>
        </a:xfrm>
        <a:prstGeom prst="roundRect">
          <a:avLst/>
        </a:prstGeom>
        <a:solidFill>
          <a:schemeClr val="accent6"/>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Contact</a:t>
          </a:r>
          <a:r>
            <a:rPr lang="en-US" sz="1200" b="1" baseline="0">
              <a:solidFill>
                <a:schemeClr val="bg1"/>
              </a:solidFill>
              <a:latin typeface="Times New Roman" pitchFamily="18" charset="0"/>
              <a:cs typeface="Times New Roman" pitchFamily="18" charset="0"/>
            </a:rPr>
            <a:t> No</a:t>
          </a:r>
          <a:endParaRPr lang="en-US" sz="1200" b="1">
            <a:solidFill>
              <a:schemeClr val="bg1"/>
            </a:solidFill>
            <a:latin typeface="Times New Roman" pitchFamily="18" charset="0"/>
            <a:cs typeface="Times New Roman" pitchFamily="18" charset="0"/>
          </a:endParaRPr>
        </a:p>
      </xdr:txBody>
    </xdr:sp>
    <xdr:clientData/>
  </xdr:twoCellAnchor>
  <xdr:twoCellAnchor>
    <xdr:from>
      <xdr:col>18</xdr:col>
      <xdr:colOff>93443</xdr:colOff>
      <xdr:row>0</xdr:row>
      <xdr:rowOff>115371</xdr:rowOff>
    </xdr:from>
    <xdr:to>
      <xdr:col>20</xdr:col>
      <xdr:colOff>130139</xdr:colOff>
      <xdr:row>3</xdr:row>
      <xdr:rowOff>35585</xdr:rowOff>
    </xdr:to>
    <xdr:sp macro="" textlink="">
      <xdr:nvSpPr>
        <xdr:cNvPr id="39" name="Rounded Rectangle 38">
          <a:hlinkClick xmlns:r="http://schemas.openxmlformats.org/officeDocument/2006/relationships" r:id="rId15"/>
        </xdr:cNvPr>
        <xdr:cNvSpPr/>
      </xdr:nvSpPr>
      <xdr:spPr>
        <a:xfrm>
          <a:off x="14541561" y="115371"/>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Training Plan</a:t>
          </a:r>
        </a:p>
      </xdr:txBody>
    </xdr:sp>
    <xdr:clientData/>
  </xdr:twoCellAnchor>
  <xdr:twoCellAnchor>
    <xdr:from>
      <xdr:col>20</xdr:col>
      <xdr:colOff>250621</xdr:colOff>
      <xdr:row>0</xdr:row>
      <xdr:rowOff>115371</xdr:rowOff>
    </xdr:from>
    <xdr:to>
      <xdr:col>22</xdr:col>
      <xdr:colOff>287316</xdr:colOff>
      <xdr:row>3</xdr:row>
      <xdr:rowOff>35585</xdr:rowOff>
    </xdr:to>
    <xdr:sp macro="" textlink="">
      <xdr:nvSpPr>
        <xdr:cNvPr id="40" name="Rounded Rectangle 39">
          <a:hlinkClick xmlns:r="http://schemas.openxmlformats.org/officeDocument/2006/relationships" r:id="rId16"/>
        </xdr:cNvPr>
        <xdr:cNvSpPr/>
      </xdr:nvSpPr>
      <xdr:spPr>
        <a:xfrm>
          <a:off x="15923915" y="115371"/>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Class Routine</a:t>
          </a:r>
        </a:p>
      </xdr:txBody>
    </xdr:sp>
    <xdr:clientData/>
  </xdr:twoCellAnchor>
  <xdr:twoCellAnchor>
    <xdr:from>
      <xdr:col>18</xdr:col>
      <xdr:colOff>93927</xdr:colOff>
      <xdr:row>3</xdr:row>
      <xdr:rowOff>182600</xdr:rowOff>
    </xdr:from>
    <xdr:to>
      <xdr:col>20</xdr:col>
      <xdr:colOff>130623</xdr:colOff>
      <xdr:row>5</xdr:row>
      <xdr:rowOff>297050</xdr:rowOff>
    </xdr:to>
    <xdr:sp macro="" textlink="">
      <xdr:nvSpPr>
        <xdr:cNvPr id="41" name="Rounded Rectangle 40">
          <a:hlinkClick xmlns:r="http://schemas.openxmlformats.org/officeDocument/2006/relationships" r:id="rId17"/>
        </xdr:cNvPr>
        <xdr:cNvSpPr/>
      </xdr:nvSpPr>
      <xdr:spPr>
        <a:xfrm>
          <a:off x="14542045" y="765306"/>
          <a:ext cx="1261872" cy="502920"/>
        </a:xfrm>
        <a:prstGeom prst="roundRect">
          <a:avLst/>
        </a:prstGeom>
        <a:solidFill>
          <a:srgbClr val="0070C0"/>
        </a:solidFill>
        <a:ln>
          <a:noFill/>
        </a:ln>
        <a:effectLst>
          <a:glow rad="177800">
            <a:schemeClr val="bg1">
              <a:lumMod val="65000"/>
              <a:alpha val="47000"/>
            </a:schemeClr>
          </a:glow>
          <a:softEdge rad="31750"/>
        </a:effectLst>
        <a:scene3d>
          <a:camera prst="orthographicFront"/>
          <a:lightRig rig="harsh" dir="t"/>
        </a:scene3d>
        <a:sp3d>
          <a:bevelT w="165100" h="158750" prst="rible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200" b="1">
              <a:solidFill>
                <a:schemeClr val="bg1"/>
              </a:solidFill>
              <a:latin typeface="Times New Roman" pitchFamily="18" charset="0"/>
              <a:cs typeface="Times New Roman" pitchFamily="18" charset="0"/>
            </a:rPr>
            <a:t>Lesson Plan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aptop%20Click/Desktop/print/Batch%20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ll Data"/>
      <sheetName val="Dropdowns"/>
      <sheetName val="1.All Form Data"/>
      <sheetName val="2.Pre selection"/>
      <sheetName val="3.Selected"/>
      <sheetName val="4.Attendence Sheet bangla"/>
      <sheetName val="4.Attendence Sheet"/>
      <sheetName val="5.Distribution Sheet"/>
      <sheetName val="6.Asset Registration"/>
      <sheetName val="7.NSDA Registration"/>
      <sheetName val="8.Assessment result"/>
    </sheetNames>
    <sheetDataSet>
      <sheetData sheetId="0"/>
      <sheetData sheetId="1"/>
      <sheetData sheetId="2"/>
      <sheetData sheetId="3"/>
      <sheetData sheetId="4">
        <row r="9">
          <cell r="A9">
            <v>1</v>
          </cell>
        </row>
        <row r="10">
          <cell r="A10">
            <v>2</v>
          </cell>
        </row>
        <row r="11">
          <cell r="A11">
            <v>3</v>
          </cell>
        </row>
        <row r="12">
          <cell r="A12">
            <v>4</v>
          </cell>
        </row>
        <row r="13">
          <cell r="A13">
            <v>5</v>
          </cell>
        </row>
        <row r="14">
          <cell r="A14">
            <v>6</v>
          </cell>
        </row>
        <row r="15">
          <cell r="A15">
            <v>7</v>
          </cell>
        </row>
        <row r="16">
          <cell r="A16">
            <v>8</v>
          </cell>
        </row>
        <row r="17">
          <cell r="A17">
            <v>9</v>
          </cell>
        </row>
        <row r="18">
          <cell r="A18">
            <v>10</v>
          </cell>
        </row>
        <row r="19">
          <cell r="A19">
            <v>11</v>
          </cell>
        </row>
        <row r="20">
          <cell r="A20">
            <v>12</v>
          </cell>
        </row>
        <row r="21">
          <cell r="A21">
            <v>13</v>
          </cell>
        </row>
        <row r="22">
          <cell r="A22">
            <v>14</v>
          </cell>
        </row>
        <row r="23">
          <cell r="A23">
            <v>15</v>
          </cell>
        </row>
        <row r="24">
          <cell r="A24">
            <v>16</v>
          </cell>
        </row>
        <row r="25">
          <cell r="A25">
            <v>17</v>
          </cell>
        </row>
        <row r="26">
          <cell r="A26">
            <v>18</v>
          </cell>
        </row>
        <row r="27">
          <cell r="A27">
            <v>19</v>
          </cell>
        </row>
        <row r="28">
          <cell r="A28">
            <v>20</v>
          </cell>
        </row>
        <row r="29">
          <cell r="A29">
            <v>21</v>
          </cell>
        </row>
        <row r="30">
          <cell r="A30">
            <v>22</v>
          </cell>
        </row>
        <row r="31">
          <cell r="A31">
            <v>23</v>
          </cell>
        </row>
        <row r="32">
          <cell r="A32">
            <v>24</v>
          </cell>
        </row>
      </sheetData>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mailto:biju79311@gmail.com" TargetMode="External"/><Relationship Id="rId13" Type="http://schemas.openxmlformats.org/officeDocument/2006/relationships/hyperlink" Target="mailto:abrarwasif899@gmail.com" TargetMode="External"/><Relationship Id="rId18" Type="http://schemas.openxmlformats.org/officeDocument/2006/relationships/hyperlink" Target="mailto:sakibtanvir10@gmail.com" TargetMode="External"/><Relationship Id="rId3" Type="http://schemas.openxmlformats.org/officeDocument/2006/relationships/hyperlink" Target="mailto:suponsaha175@gmail.com" TargetMode="External"/><Relationship Id="rId21" Type="http://schemas.openxmlformats.org/officeDocument/2006/relationships/hyperlink" Target="mailto:anurakib5@gmail.com" TargetMode="External"/><Relationship Id="rId7" Type="http://schemas.openxmlformats.org/officeDocument/2006/relationships/hyperlink" Target="mailto:mahsummahin@gmail.com" TargetMode="External"/><Relationship Id="rId12" Type="http://schemas.openxmlformats.org/officeDocument/2006/relationships/hyperlink" Target="mailto:nabarshiofficial@gmail.com" TargetMode="External"/><Relationship Id="rId17" Type="http://schemas.openxmlformats.org/officeDocument/2006/relationships/hyperlink" Target="mailto:aditchy58@gmail.com" TargetMode="External"/><Relationship Id="rId2" Type="http://schemas.openxmlformats.org/officeDocument/2006/relationships/hyperlink" Target="mailto:jahidul323651@gmail.com" TargetMode="External"/><Relationship Id="rId16" Type="http://schemas.openxmlformats.org/officeDocument/2006/relationships/hyperlink" Target="mailto:mm6290754@gmail.com" TargetMode="External"/><Relationship Id="rId20" Type="http://schemas.openxmlformats.org/officeDocument/2006/relationships/hyperlink" Target="mailto:msttishislam961@gmail.com" TargetMode="External"/><Relationship Id="rId1" Type="http://schemas.openxmlformats.org/officeDocument/2006/relationships/hyperlink" Target="mailto:mohammadBadsha1093@gmail.com" TargetMode="External"/><Relationship Id="rId6" Type="http://schemas.openxmlformats.org/officeDocument/2006/relationships/hyperlink" Target="mailto:akilraihan554@gmail.com" TargetMode="External"/><Relationship Id="rId11" Type="http://schemas.openxmlformats.org/officeDocument/2006/relationships/hyperlink" Target="mailto:rahathosen234234@gmail.com" TargetMode="External"/><Relationship Id="rId5" Type="http://schemas.openxmlformats.org/officeDocument/2006/relationships/hyperlink" Target="mailto:robiulsani668@gmail.com" TargetMode="External"/><Relationship Id="rId15" Type="http://schemas.openxmlformats.org/officeDocument/2006/relationships/hyperlink" Target="mailto:hasnatfahim29@gmail.com" TargetMode="External"/><Relationship Id="rId23" Type="http://schemas.openxmlformats.org/officeDocument/2006/relationships/drawing" Target="../drawings/drawing2.xml"/><Relationship Id="rId10" Type="http://schemas.openxmlformats.org/officeDocument/2006/relationships/hyperlink" Target="mailto:shahedur7@gmailcom" TargetMode="External"/><Relationship Id="rId19" Type="http://schemas.openxmlformats.org/officeDocument/2006/relationships/hyperlink" Target="mailto:anurakib5@gmail.com" TargetMode="External"/><Relationship Id="rId4" Type="http://schemas.openxmlformats.org/officeDocument/2006/relationships/hyperlink" Target="mailto:armanevan5547@gmail.com" TargetMode="External"/><Relationship Id="rId9" Type="http://schemas.openxmlformats.org/officeDocument/2006/relationships/hyperlink" Target="mailto:tbpfsamir@gmail.com" TargetMode="External"/><Relationship Id="rId14" Type="http://schemas.openxmlformats.org/officeDocument/2006/relationships/hyperlink" Target="mailto:mdfahad929292@gmail.com" TargetMode="External"/><Relationship Id="rId22"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20"/>
  <sheetViews>
    <sheetView topLeftCell="A172" workbookViewId="0">
      <selection activeCell="C177" sqref="A1:C177"/>
    </sheetView>
  </sheetViews>
  <sheetFormatPr defaultColWidth="8.7109375" defaultRowHeight="14.25" x14ac:dyDescent="0.25"/>
  <cols>
    <col min="1" max="1" width="8.7109375" style="150"/>
    <col min="2" max="2" width="14.5703125" style="150" customWidth="1"/>
    <col min="3" max="3" width="13.140625" style="150" customWidth="1"/>
    <col min="4" max="16384" width="8.7109375" style="152"/>
  </cols>
  <sheetData>
    <row r="1" spans="1:3" ht="30" customHeight="1" x14ac:dyDescent="0.25">
      <c r="A1" s="154" t="s">
        <v>452</v>
      </c>
      <c r="B1" s="155" t="s">
        <v>453</v>
      </c>
      <c r="C1" s="155" t="s">
        <v>103</v>
      </c>
    </row>
    <row r="2" spans="1:3" ht="30" customHeight="1" x14ac:dyDescent="0.25">
      <c r="A2" s="154">
        <v>1</v>
      </c>
      <c r="B2" s="156">
        <f>'Training plan'!B10</f>
        <v>45600</v>
      </c>
      <c r="C2" s="157" t="str">
        <f>TEXT(B2,"dddd")</f>
        <v>Monday</v>
      </c>
    </row>
    <row r="3" spans="1:3" ht="30" customHeight="1" x14ac:dyDescent="0.25">
      <c r="A3" s="154"/>
      <c r="B3" s="157" t="str">
        <f>C2</f>
        <v>Monday</v>
      </c>
      <c r="C3" s="157"/>
    </row>
    <row r="4" spans="1:3" ht="30" customHeight="1" x14ac:dyDescent="0.25">
      <c r="A4" s="154">
        <v>2</v>
      </c>
      <c r="B4" s="156">
        <f>'Training plan'!B11</f>
        <v>45601</v>
      </c>
      <c r="C4" s="157" t="str">
        <f>TEXT(B4,"dddd")</f>
        <v>Tuesday</v>
      </c>
    </row>
    <row r="5" spans="1:3" ht="30" customHeight="1" x14ac:dyDescent="0.25">
      <c r="A5" s="154"/>
      <c r="B5" s="157" t="str">
        <f>C4</f>
        <v>Tuesday</v>
      </c>
      <c r="C5" s="157"/>
    </row>
    <row r="6" spans="1:3" ht="30" customHeight="1" x14ac:dyDescent="0.25">
      <c r="A6" s="154">
        <v>3</v>
      </c>
      <c r="B6" s="156">
        <f>'Training plan'!B12</f>
        <v>45602</v>
      </c>
      <c r="C6" s="157" t="str">
        <f>TEXT(B6,"dddd")</f>
        <v>Wednesday</v>
      </c>
    </row>
    <row r="7" spans="1:3" ht="30" customHeight="1" x14ac:dyDescent="0.25">
      <c r="A7" s="154"/>
      <c r="B7" s="157" t="str">
        <f>C6</f>
        <v>Wednesday</v>
      </c>
      <c r="C7" s="157"/>
    </row>
    <row r="8" spans="1:3" ht="30" customHeight="1" x14ac:dyDescent="0.25">
      <c r="A8" s="154">
        <v>4</v>
      </c>
      <c r="B8" s="156">
        <f>'Training plan'!B13</f>
        <v>45603</v>
      </c>
      <c r="C8" s="157" t="str">
        <f>TEXT(B8,"dddd")</f>
        <v>Thursday</v>
      </c>
    </row>
    <row r="9" spans="1:3" ht="30" customHeight="1" x14ac:dyDescent="0.25">
      <c r="A9" s="154"/>
      <c r="B9" s="157" t="str">
        <f>C8</f>
        <v>Thursday</v>
      </c>
      <c r="C9" s="157"/>
    </row>
    <row r="10" spans="1:3" ht="30" customHeight="1" x14ac:dyDescent="0.25">
      <c r="A10" s="154">
        <v>5</v>
      </c>
      <c r="B10" s="156">
        <f>'Training plan'!B14</f>
        <v>45605</v>
      </c>
      <c r="C10" s="157" t="str">
        <f>TEXT(B10,"dddd")</f>
        <v>Saturday</v>
      </c>
    </row>
    <row r="11" spans="1:3" ht="30" customHeight="1" x14ac:dyDescent="0.25">
      <c r="A11" s="154"/>
      <c r="B11" s="157" t="str">
        <f>C10</f>
        <v>Saturday</v>
      </c>
      <c r="C11" s="157"/>
    </row>
    <row r="12" spans="1:3" ht="30" customHeight="1" x14ac:dyDescent="0.25">
      <c r="A12" s="154">
        <v>6</v>
      </c>
      <c r="B12" s="156">
        <f>'Training plan'!B15</f>
        <v>45606</v>
      </c>
      <c r="C12" s="157" t="str">
        <f>TEXT(B12,"dddd")</f>
        <v>Sunday</v>
      </c>
    </row>
    <row r="13" spans="1:3" ht="30" customHeight="1" x14ac:dyDescent="0.25">
      <c r="A13" s="154"/>
      <c r="B13" s="157" t="str">
        <f>C12</f>
        <v>Sunday</v>
      </c>
      <c r="C13" s="157"/>
    </row>
    <row r="14" spans="1:3" ht="30" customHeight="1" x14ac:dyDescent="0.25">
      <c r="A14" s="154">
        <v>7</v>
      </c>
      <c r="B14" s="156">
        <f>'Training plan'!B16</f>
        <v>45607</v>
      </c>
      <c r="C14" s="157" t="str">
        <f>TEXT(B14,"dddd")</f>
        <v>Monday</v>
      </c>
    </row>
    <row r="15" spans="1:3" ht="30" customHeight="1" x14ac:dyDescent="0.25">
      <c r="A15" s="154"/>
      <c r="B15" s="157" t="str">
        <f>C14</f>
        <v>Monday</v>
      </c>
      <c r="C15" s="157"/>
    </row>
    <row r="16" spans="1:3" ht="30" customHeight="1" x14ac:dyDescent="0.25">
      <c r="A16" s="154">
        <v>8</v>
      </c>
      <c r="B16" s="156">
        <f>'Training plan'!B17</f>
        <v>45608</v>
      </c>
      <c r="C16" s="157" t="str">
        <f>TEXT(B16,"dddd")</f>
        <v>Tuesday</v>
      </c>
    </row>
    <row r="17" spans="1:3" ht="30" customHeight="1" x14ac:dyDescent="0.25">
      <c r="A17" s="154"/>
      <c r="B17" s="157" t="str">
        <f>C16</f>
        <v>Tuesday</v>
      </c>
      <c r="C17" s="157"/>
    </row>
    <row r="18" spans="1:3" ht="30" customHeight="1" x14ac:dyDescent="0.25">
      <c r="A18" s="154">
        <v>9</v>
      </c>
      <c r="B18" s="156">
        <f>'Training plan'!B18</f>
        <v>45609</v>
      </c>
      <c r="C18" s="157" t="str">
        <f>TEXT(B18,"dddd")</f>
        <v>Wednesday</v>
      </c>
    </row>
    <row r="19" spans="1:3" ht="30" customHeight="1" x14ac:dyDescent="0.25">
      <c r="A19" s="154"/>
      <c r="B19" s="157" t="str">
        <f>C18</f>
        <v>Wednesday</v>
      </c>
      <c r="C19" s="157"/>
    </row>
    <row r="20" spans="1:3" ht="30" customHeight="1" x14ac:dyDescent="0.25">
      <c r="A20" s="154">
        <v>10</v>
      </c>
      <c r="B20" s="156">
        <f>'Training plan'!B19</f>
        <v>45610</v>
      </c>
      <c r="C20" s="157" t="str">
        <f>TEXT(B20,"dddd")</f>
        <v>Thursday</v>
      </c>
    </row>
    <row r="21" spans="1:3" ht="30" customHeight="1" x14ac:dyDescent="0.25">
      <c r="A21" s="154"/>
      <c r="B21" s="157" t="str">
        <f>C20</f>
        <v>Thursday</v>
      </c>
      <c r="C21" s="157"/>
    </row>
    <row r="22" spans="1:3" ht="30" customHeight="1" x14ac:dyDescent="0.25">
      <c r="A22" s="154">
        <v>11</v>
      </c>
      <c r="B22" s="156">
        <f>'Training plan'!B20</f>
        <v>45612</v>
      </c>
      <c r="C22" s="157" t="str">
        <f>TEXT(B22,"dddd")</f>
        <v>Saturday</v>
      </c>
    </row>
    <row r="23" spans="1:3" ht="30" customHeight="1" x14ac:dyDescent="0.25">
      <c r="A23" s="154"/>
      <c r="B23" s="157" t="str">
        <f>C22</f>
        <v>Saturday</v>
      </c>
      <c r="C23" s="157"/>
    </row>
    <row r="24" spans="1:3" ht="30" customHeight="1" x14ac:dyDescent="0.25">
      <c r="A24" s="154">
        <v>12</v>
      </c>
      <c r="B24" s="156">
        <f>'Training plan'!B21</f>
        <v>45613</v>
      </c>
      <c r="C24" s="157" t="str">
        <f>TEXT(B24,"dddd")</f>
        <v>Sunday</v>
      </c>
    </row>
    <row r="25" spans="1:3" ht="30" customHeight="1" x14ac:dyDescent="0.25">
      <c r="A25" s="154"/>
      <c r="B25" s="157" t="str">
        <f>C24</f>
        <v>Sunday</v>
      </c>
      <c r="C25" s="157"/>
    </row>
    <row r="26" spans="1:3" ht="30" customHeight="1" x14ac:dyDescent="0.25">
      <c r="A26" s="154">
        <v>13</v>
      </c>
      <c r="B26" s="156">
        <f>'Training plan'!B22</f>
        <v>45614</v>
      </c>
      <c r="C26" s="157" t="str">
        <f>TEXT(B26,"dddd")</f>
        <v>Monday</v>
      </c>
    </row>
    <row r="27" spans="1:3" ht="30" customHeight="1" x14ac:dyDescent="0.25">
      <c r="A27" s="154"/>
      <c r="B27" s="157" t="str">
        <f>C26</f>
        <v>Monday</v>
      </c>
      <c r="C27" s="157"/>
    </row>
    <row r="28" spans="1:3" ht="30" customHeight="1" x14ac:dyDescent="0.25">
      <c r="A28" s="154">
        <v>14</v>
      </c>
      <c r="B28" s="156">
        <f>'Training plan'!B23</f>
        <v>45615</v>
      </c>
      <c r="C28" s="157" t="str">
        <f>TEXT(B28,"dddd")</f>
        <v>Tuesday</v>
      </c>
    </row>
    <row r="29" spans="1:3" ht="30" customHeight="1" x14ac:dyDescent="0.25">
      <c r="A29" s="154"/>
      <c r="B29" s="157" t="str">
        <f>C28</f>
        <v>Tuesday</v>
      </c>
      <c r="C29" s="157"/>
    </row>
    <row r="30" spans="1:3" ht="30" customHeight="1" x14ac:dyDescent="0.25">
      <c r="A30" s="154">
        <v>15</v>
      </c>
      <c r="B30" s="156">
        <f>'Training plan'!B24</f>
        <v>45616</v>
      </c>
      <c r="C30" s="157" t="str">
        <f>TEXT(B30,"dddd")</f>
        <v>Wednesday</v>
      </c>
    </row>
    <row r="31" spans="1:3" ht="30" customHeight="1" x14ac:dyDescent="0.25">
      <c r="A31" s="154"/>
      <c r="B31" s="157" t="str">
        <f>C30</f>
        <v>Wednesday</v>
      </c>
      <c r="C31" s="157"/>
    </row>
    <row r="32" spans="1:3" ht="30" customHeight="1" x14ac:dyDescent="0.25">
      <c r="A32" s="154">
        <v>16</v>
      </c>
      <c r="B32" s="156">
        <f>'Training plan'!B25</f>
        <v>45617</v>
      </c>
      <c r="C32" s="157" t="str">
        <f>TEXT(B32,"dddd")</f>
        <v>Thursday</v>
      </c>
    </row>
    <row r="33" spans="1:3" ht="30" customHeight="1" x14ac:dyDescent="0.25">
      <c r="A33" s="154"/>
      <c r="B33" s="157" t="str">
        <f>C32</f>
        <v>Thursday</v>
      </c>
      <c r="C33" s="157"/>
    </row>
    <row r="34" spans="1:3" ht="30" customHeight="1" x14ac:dyDescent="0.25">
      <c r="A34" s="154">
        <v>17</v>
      </c>
      <c r="B34" s="156">
        <f>'Training plan'!B26</f>
        <v>45619</v>
      </c>
      <c r="C34" s="157" t="str">
        <f>TEXT(B34,"dddd")</f>
        <v>Saturday</v>
      </c>
    </row>
    <row r="35" spans="1:3" ht="30" customHeight="1" x14ac:dyDescent="0.25">
      <c r="A35" s="154"/>
      <c r="B35" s="157" t="str">
        <f>C34</f>
        <v>Saturday</v>
      </c>
      <c r="C35" s="157"/>
    </row>
    <row r="36" spans="1:3" ht="30" customHeight="1" x14ac:dyDescent="0.25">
      <c r="A36" s="154">
        <v>18</v>
      </c>
      <c r="B36" s="156">
        <f>'Training plan'!B27</f>
        <v>45620</v>
      </c>
      <c r="C36" s="157" t="str">
        <f>TEXT(B36,"dddd")</f>
        <v>Sunday</v>
      </c>
    </row>
    <row r="37" spans="1:3" ht="30" customHeight="1" x14ac:dyDescent="0.25">
      <c r="A37" s="154"/>
      <c r="B37" s="157" t="str">
        <f>C36</f>
        <v>Sunday</v>
      </c>
      <c r="C37" s="157"/>
    </row>
    <row r="38" spans="1:3" ht="30" customHeight="1" x14ac:dyDescent="0.25">
      <c r="A38" s="154">
        <v>19</v>
      </c>
      <c r="B38" s="156">
        <f>'Training plan'!B28</f>
        <v>45621</v>
      </c>
      <c r="C38" s="157" t="str">
        <f>TEXT(B38,"dddd")</f>
        <v>Monday</v>
      </c>
    </row>
    <row r="39" spans="1:3" ht="30" customHeight="1" x14ac:dyDescent="0.25">
      <c r="A39" s="154"/>
      <c r="B39" s="157" t="str">
        <f>C38</f>
        <v>Monday</v>
      </c>
      <c r="C39" s="157"/>
    </row>
    <row r="40" spans="1:3" ht="30" customHeight="1" x14ac:dyDescent="0.25">
      <c r="A40" s="154">
        <v>20</v>
      </c>
      <c r="B40" s="156">
        <f>'Training plan'!B29</f>
        <v>45622</v>
      </c>
      <c r="C40" s="157" t="str">
        <f>TEXT(B40,"dddd")</f>
        <v>Tuesday</v>
      </c>
    </row>
    <row r="41" spans="1:3" ht="30" customHeight="1" x14ac:dyDescent="0.25">
      <c r="A41" s="154"/>
      <c r="B41" s="157" t="str">
        <f>C40</f>
        <v>Tuesday</v>
      </c>
      <c r="C41" s="157"/>
    </row>
    <row r="42" spans="1:3" ht="30" customHeight="1" x14ac:dyDescent="0.25">
      <c r="A42" s="154">
        <v>21</v>
      </c>
      <c r="B42" s="156">
        <f>'Training plan'!B30</f>
        <v>45623</v>
      </c>
      <c r="C42" s="157" t="str">
        <f>TEXT(B42,"dddd")</f>
        <v>Wednesday</v>
      </c>
    </row>
    <row r="43" spans="1:3" ht="30" customHeight="1" x14ac:dyDescent="0.25">
      <c r="A43" s="154"/>
      <c r="B43" s="157" t="str">
        <f>C42</f>
        <v>Wednesday</v>
      </c>
      <c r="C43" s="157"/>
    </row>
    <row r="44" spans="1:3" ht="30" customHeight="1" x14ac:dyDescent="0.25">
      <c r="A44" s="154">
        <v>22</v>
      </c>
      <c r="B44" s="156">
        <f>'Training plan'!B31</f>
        <v>45624</v>
      </c>
      <c r="C44" s="157" t="str">
        <f>TEXT(B44,"dddd")</f>
        <v>Thursday</v>
      </c>
    </row>
    <row r="45" spans="1:3" ht="30" customHeight="1" x14ac:dyDescent="0.25">
      <c r="A45" s="154"/>
      <c r="B45" s="157" t="str">
        <f>C44</f>
        <v>Thursday</v>
      </c>
      <c r="C45" s="157"/>
    </row>
    <row r="46" spans="1:3" ht="30" customHeight="1" x14ac:dyDescent="0.25">
      <c r="A46" s="154">
        <v>23</v>
      </c>
      <c r="B46" s="158">
        <f>'Training plan'!B32</f>
        <v>45626</v>
      </c>
      <c r="C46" s="157" t="str">
        <f>TEXT(B46,"dddd")</f>
        <v>Saturday</v>
      </c>
    </row>
    <row r="47" spans="1:3" ht="30" customHeight="1" x14ac:dyDescent="0.25">
      <c r="A47" s="154"/>
      <c r="B47" s="157" t="str">
        <f>C46</f>
        <v>Saturday</v>
      </c>
      <c r="C47" s="157"/>
    </row>
    <row r="48" spans="1:3" ht="30" customHeight="1" x14ac:dyDescent="0.25">
      <c r="A48" s="154">
        <v>24</v>
      </c>
      <c r="B48" s="158">
        <f>'Training plan'!B33</f>
        <v>45627</v>
      </c>
      <c r="C48" s="157" t="str">
        <f>TEXT(B48,"dddd")</f>
        <v>Sunday</v>
      </c>
    </row>
    <row r="49" spans="1:3" ht="30" customHeight="1" x14ac:dyDescent="0.25">
      <c r="A49" s="154"/>
      <c r="B49" s="157" t="str">
        <f>C48</f>
        <v>Sunday</v>
      </c>
      <c r="C49" s="157"/>
    </row>
    <row r="50" spans="1:3" ht="30" customHeight="1" x14ac:dyDescent="0.25">
      <c r="A50" s="154">
        <v>25</v>
      </c>
      <c r="B50" s="158">
        <f>'Training plan'!B34</f>
        <v>45628</v>
      </c>
      <c r="C50" s="157" t="str">
        <f>TEXT(B50,"dddd")</f>
        <v>Monday</v>
      </c>
    </row>
    <row r="51" spans="1:3" ht="30" customHeight="1" x14ac:dyDescent="0.25">
      <c r="A51" s="154"/>
      <c r="B51" s="157" t="str">
        <f>C50</f>
        <v>Monday</v>
      </c>
      <c r="C51" s="157"/>
    </row>
    <row r="52" spans="1:3" ht="30" customHeight="1" x14ac:dyDescent="0.25">
      <c r="A52" s="154">
        <v>26</v>
      </c>
      <c r="B52" s="158">
        <f>'Training plan'!B35</f>
        <v>45629</v>
      </c>
      <c r="C52" s="157" t="str">
        <f>TEXT(B52,"dddd")</f>
        <v>Tuesday</v>
      </c>
    </row>
    <row r="53" spans="1:3" ht="30" customHeight="1" x14ac:dyDescent="0.25">
      <c r="A53" s="154"/>
      <c r="B53" s="157" t="str">
        <f>C52</f>
        <v>Tuesday</v>
      </c>
      <c r="C53" s="157"/>
    </row>
    <row r="54" spans="1:3" ht="30" customHeight="1" x14ac:dyDescent="0.25">
      <c r="A54" s="154">
        <v>27</v>
      </c>
      <c r="B54" s="158">
        <f>'Training plan'!B36</f>
        <v>45630</v>
      </c>
      <c r="C54" s="157" t="str">
        <f>TEXT(B54,"dddd")</f>
        <v>Wednesday</v>
      </c>
    </row>
    <row r="55" spans="1:3" ht="30" customHeight="1" x14ac:dyDescent="0.25">
      <c r="A55" s="154"/>
      <c r="B55" s="157" t="str">
        <f>C54</f>
        <v>Wednesday</v>
      </c>
      <c r="C55" s="157"/>
    </row>
    <row r="56" spans="1:3" ht="30" customHeight="1" x14ac:dyDescent="0.25">
      <c r="A56" s="154">
        <v>28</v>
      </c>
      <c r="B56" s="158">
        <f>'Training plan'!B37</f>
        <v>45631</v>
      </c>
      <c r="C56" s="157" t="str">
        <f>TEXT(B56,"dddd")</f>
        <v>Thursday</v>
      </c>
    </row>
    <row r="57" spans="1:3" ht="30" customHeight="1" x14ac:dyDescent="0.25">
      <c r="A57" s="154"/>
      <c r="B57" s="157" t="str">
        <f>C56</f>
        <v>Thursday</v>
      </c>
      <c r="C57" s="157"/>
    </row>
    <row r="58" spans="1:3" ht="30" customHeight="1" x14ac:dyDescent="0.25">
      <c r="A58" s="154">
        <v>29</v>
      </c>
      <c r="B58" s="158">
        <f>'Training plan'!B38</f>
        <v>45633</v>
      </c>
      <c r="C58" s="157" t="str">
        <f>TEXT(B58,"dddd")</f>
        <v>Saturday</v>
      </c>
    </row>
    <row r="59" spans="1:3" ht="30" customHeight="1" x14ac:dyDescent="0.25">
      <c r="A59" s="154"/>
      <c r="B59" s="157" t="str">
        <f>C58</f>
        <v>Saturday</v>
      </c>
      <c r="C59" s="157"/>
    </row>
    <row r="60" spans="1:3" ht="30" customHeight="1" x14ac:dyDescent="0.25">
      <c r="A60" s="154">
        <v>30</v>
      </c>
      <c r="B60" s="158">
        <f>'Training plan'!B39</f>
        <v>45634</v>
      </c>
      <c r="C60" s="157" t="str">
        <f>TEXT(B60,"dddd")</f>
        <v>Sunday</v>
      </c>
    </row>
    <row r="61" spans="1:3" ht="30" customHeight="1" x14ac:dyDescent="0.25">
      <c r="A61" s="154"/>
      <c r="B61" s="157" t="str">
        <f>C60</f>
        <v>Sunday</v>
      </c>
      <c r="C61" s="157"/>
    </row>
    <row r="62" spans="1:3" ht="30" customHeight="1" x14ac:dyDescent="0.25">
      <c r="A62" s="154">
        <v>31</v>
      </c>
      <c r="B62" s="158">
        <f>'Training plan'!B40</f>
        <v>45635</v>
      </c>
      <c r="C62" s="157" t="str">
        <f>TEXT(B62,"dddd")</f>
        <v>Monday</v>
      </c>
    </row>
    <row r="63" spans="1:3" ht="30" customHeight="1" x14ac:dyDescent="0.25">
      <c r="A63" s="154"/>
      <c r="B63" s="157" t="str">
        <f>C62</f>
        <v>Monday</v>
      </c>
      <c r="C63" s="157"/>
    </row>
    <row r="64" spans="1:3" ht="30" customHeight="1" x14ac:dyDescent="0.25">
      <c r="A64" s="154">
        <v>32</v>
      </c>
      <c r="B64" s="158">
        <f>'Training plan'!B41</f>
        <v>45636</v>
      </c>
      <c r="C64" s="157" t="str">
        <f>TEXT(B64,"dddd")</f>
        <v>Tuesday</v>
      </c>
    </row>
    <row r="65" spans="1:3" ht="30" customHeight="1" x14ac:dyDescent="0.25">
      <c r="A65" s="154"/>
      <c r="B65" s="157" t="str">
        <f>C64</f>
        <v>Tuesday</v>
      </c>
      <c r="C65" s="157"/>
    </row>
    <row r="66" spans="1:3" ht="30" customHeight="1" x14ac:dyDescent="0.25">
      <c r="A66" s="154">
        <v>33</v>
      </c>
      <c r="B66" s="158">
        <f>'Training plan'!B42</f>
        <v>45637</v>
      </c>
      <c r="C66" s="157" t="str">
        <f>TEXT(B66,"dddd")</f>
        <v>Wednesday</v>
      </c>
    </row>
    <row r="67" spans="1:3" ht="30" customHeight="1" x14ac:dyDescent="0.25">
      <c r="A67" s="154"/>
      <c r="B67" s="157" t="str">
        <f>C66</f>
        <v>Wednesday</v>
      </c>
      <c r="C67" s="157"/>
    </row>
    <row r="68" spans="1:3" ht="30" customHeight="1" x14ac:dyDescent="0.25">
      <c r="A68" s="154">
        <v>34</v>
      </c>
      <c r="B68" s="158">
        <f>'Training plan'!B43</f>
        <v>45638</v>
      </c>
      <c r="C68" s="157" t="str">
        <f>TEXT(B68,"dddd")</f>
        <v>Thursday</v>
      </c>
    </row>
    <row r="69" spans="1:3" ht="30" customHeight="1" x14ac:dyDescent="0.25">
      <c r="A69" s="154"/>
      <c r="B69" s="157" t="str">
        <f>C68</f>
        <v>Thursday</v>
      </c>
      <c r="C69" s="157"/>
    </row>
    <row r="70" spans="1:3" ht="30" customHeight="1" x14ac:dyDescent="0.25">
      <c r="A70" s="154">
        <v>35</v>
      </c>
      <c r="B70" s="158">
        <f>'Training plan'!B44</f>
        <v>45641</v>
      </c>
      <c r="C70" s="157" t="str">
        <f>TEXT(B70,"dddd")</f>
        <v>Sunday</v>
      </c>
    </row>
    <row r="71" spans="1:3" ht="30" customHeight="1" x14ac:dyDescent="0.25">
      <c r="A71" s="154"/>
      <c r="B71" s="157" t="str">
        <f>C70</f>
        <v>Sunday</v>
      </c>
      <c r="C71" s="157"/>
    </row>
    <row r="72" spans="1:3" ht="30" customHeight="1" x14ac:dyDescent="0.25">
      <c r="A72" s="154">
        <v>36</v>
      </c>
      <c r="B72" s="158">
        <f>'Training plan'!B45</f>
        <v>45643</v>
      </c>
      <c r="C72" s="157" t="str">
        <f>TEXT(B72,"dddd")</f>
        <v>Tuesday</v>
      </c>
    </row>
    <row r="73" spans="1:3" ht="30" customHeight="1" x14ac:dyDescent="0.25">
      <c r="A73" s="154"/>
      <c r="B73" s="157" t="str">
        <f>C72</f>
        <v>Tuesday</v>
      </c>
      <c r="C73" s="157"/>
    </row>
    <row r="74" spans="1:3" ht="30" customHeight="1" x14ac:dyDescent="0.25">
      <c r="A74" s="154">
        <v>37</v>
      </c>
      <c r="B74" s="158">
        <f>'Training plan'!B46</f>
        <v>45644</v>
      </c>
      <c r="C74" s="157" t="str">
        <f>TEXT(B74,"dddd")</f>
        <v>Wednesday</v>
      </c>
    </row>
    <row r="75" spans="1:3" ht="30" customHeight="1" x14ac:dyDescent="0.25">
      <c r="A75" s="154"/>
      <c r="B75" s="157" t="str">
        <f>C74</f>
        <v>Wednesday</v>
      </c>
      <c r="C75" s="157"/>
    </row>
    <row r="76" spans="1:3" ht="30" customHeight="1" x14ac:dyDescent="0.25">
      <c r="A76" s="154">
        <v>38</v>
      </c>
      <c r="B76" s="158">
        <f>'Training plan'!B47</f>
        <v>45645</v>
      </c>
      <c r="C76" s="157" t="str">
        <f>TEXT(B76,"dddd")</f>
        <v>Thursday</v>
      </c>
    </row>
    <row r="77" spans="1:3" ht="30" customHeight="1" x14ac:dyDescent="0.25">
      <c r="A77" s="154"/>
      <c r="B77" s="157" t="str">
        <f>C76</f>
        <v>Thursday</v>
      </c>
      <c r="C77" s="157"/>
    </row>
    <row r="78" spans="1:3" ht="30" customHeight="1" x14ac:dyDescent="0.25">
      <c r="A78" s="154">
        <v>39</v>
      </c>
      <c r="B78" s="158">
        <f>'Training plan'!B48</f>
        <v>45648</v>
      </c>
      <c r="C78" s="157" t="str">
        <f>TEXT(B78,"dddd")</f>
        <v>Sunday</v>
      </c>
    </row>
    <row r="79" spans="1:3" ht="30" customHeight="1" x14ac:dyDescent="0.25">
      <c r="A79" s="154"/>
      <c r="B79" s="157" t="str">
        <f>C78</f>
        <v>Sunday</v>
      </c>
      <c r="C79" s="157"/>
    </row>
    <row r="80" spans="1:3" ht="30" customHeight="1" x14ac:dyDescent="0.25">
      <c r="A80" s="154">
        <v>40</v>
      </c>
      <c r="B80" s="158">
        <f>'Training plan'!B49</f>
        <v>45649</v>
      </c>
      <c r="C80" s="157" t="str">
        <f>TEXT(B80,"dddd")</f>
        <v>Monday</v>
      </c>
    </row>
    <row r="81" spans="1:3" ht="30" customHeight="1" x14ac:dyDescent="0.25">
      <c r="A81" s="154"/>
      <c r="B81" s="157" t="str">
        <f>C80</f>
        <v>Monday</v>
      </c>
      <c r="C81" s="157"/>
    </row>
    <row r="82" spans="1:3" ht="30" customHeight="1" x14ac:dyDescent="0.25">
      <c r="A82" s="154">
        <v>41</v>
      </c>
      <c r="B82" s="158">
        <f>'Training plan'!B50</f>
        <v>45650</v>
      </c>
      <c r="C82" s="157" t="str">
        <f>TEXT(B82,"dddd")</f>
        <v>Tuesday</v>
      </c>
    </row>
    <row r="83" spans="1:3" ht="30" customHeight="1" x14ac:dyDescent="0.25">
      <c r="A83" s="154"/>
      <c r="B83" s="157" t="str">
        <f>C82</f>
        <v>Tuesday</v>
      </c>
      <c r="C83" s="157"/>
    </row>
    <row r="84" spans="1:3" ht="30" customHeight="1" x14ac:dyDescent="0.25">
      <c r="A84" s="154">
        <v>42</v>
      </c>
      <c r="B84" s="158">
        <f>'Training plan'!B51</f>
        <v>45655</v>
      </c>
      <c r="C84" s="157" t="str">
        <f>TEXT(B84,"dddd")</f>
        <v>Sunday</v>
      </c>
    </row>
    <row r="85" spans="1:3" ht="30" customHeight="1" x14ac:dyDescent="0.25">
      <c r="A85" s="154"/>
      <c r="B85" s="157" t="str">
        <f>C84</f>
        <v>Sunday</v>
      </c>
      <c r="C85" s="157"/>
    </row>
    <row r="86" spans="1:3" ht="30" customHeight="1" x14ac:dyDescent="0.25">
      <c r="A86" s="154">
        <v>43</v>
      </c>
      <c r="B86" s="158">
        <f>'Training plan'!B52</f>
        <v>45656</v>
      </c>
      <c r="C86" s="157" t="str">
        <f>TEXT(B86,"dddd")</f>
        <v>Monday</v>
      </c>
    </row>
    <row r="87" spans="1:3" ht="30" customHeight="1" x14ac:dyDescent="0.25">
      <c r="A87" s="154"/>
      <c r="B87" s="157" t="str">
        <f>C86</f>
        <v>Monday</v>
      </c>
      <c r="C87" s="157"/>
    </row>
    <row r="88" spans="1:3" ht="30" customHeight="1" x14ac:dyDescent="0.25">
      <c r="A88" s="154">
        <v>44</v>
      </c>
      <c r="B88" s="158">
        <f>'Training plan'!B53</f>
        <v>45657</v>
      </c>
      <c r="C88" s="157" t="str">
        <f>TEXT(B88,"dddd")</f>
        <v>Tuesday</v>
      </c>
    </row>
    <row r="89" spans="1:3" ht="30" customHeight="1" x14ac:dyDescent="0.25">
      <c r="A89" s="154"/>
      <c r="B89" s="157" t="str">
        <f>C88</f>
        <v>Tuesday</v>
      </c>
      <c r="C89" s="157"/>
    </row>
    <row r="90" spans="1:3" ht="30" customHeight="1" x14ac:dyDescent="0.25">
      <c r="A90" s="157">
        <v>45</v>
      </c>
      <c r="B90" s="156">
        <f>'Training plan'!E10</f>
        <v>45658</v>
      </c>
      <c r="C90" s="157" t="str">
        <f>TEXT(B90,"dddd")</f>
        <v>Wednesday</v>
      </c>
    </row>
    <row r="91" spans="1:3" ht="30" customHeight="1" x14ac:dyDescent="0.25">
      <c r="A91" s="157"/>
      <c r="B91" s="157" t="str">
        <f>C90</f>
        <v>Wednesday</v>
      </c>
      <c r="C91" s="157"/>
    </row>
    <row r="92" spans="1:3" ht="30" customHeight="1" x14ac:dyDescent="0.25">
      <c r="A92" s="157">
        <v>46</v>
      </c>
      <c r="B92" s="156">
        <f>'Training plan'!E11</f>
        <v>45659</v>
      </c>
      <c r="C92" s="157" t="str">
        <f>TEXT(B92,"dddd")</f>
        <v>Thursday</v>
      </c>
    </row>
    <row r="93" spans="1:3" ht="30" customHeight="1" x14ac:dyDescent="0.25">
      <c r="A93" s="157"/>
      <c r="B93" s="157" t="str">
        <f>C92</f>
        <v>Thursday</v>
      </c>
      <c r="C93" s="157"/>
    </row>
    <row r="94" spans="1:3" ht="30" customHeight="1" x14ac:dyDescent="0.25">
      <c r="A94" s="157">
        <v>47</v>
      </c>
      <c r="B94" s="156">
        <f>'Training plan'!E12</f>
        <v>45662</v>
      </c>
      <c r="C94" s="157" t="str">
        <f>TEXT(B94,"dddd")</f>
        <v>Sunday</v>
      </c>
    </row>
    <row r="95" spans="1:3" ht="30" customHeight="1" x14ac:dyDescent="0.25">
      <c r="A95" s="157"/>
      <c r="B95" s="157" t="str">
        <f>C94</f>
        <v>Sunday</v>
      </c>
      <c r="C95" s="157"/>
    </row>
    <row r="96" spans="1:3" ht="30" customHeight="1" x14ac:dyDescent="0.25">
      <c r="A96" s="157">
        <v>48</v>
      </c>
      <c r="B96" s="156">
        <f>'Training plan'!E13</f>
        <v>45663</v>
      </c>
      <c r="C96" s="157" t="str">
        <f>TEXT(B96,"dddd")</f>
        <v>Monday</v>
      </c>
    </row>
    <row r="97" spans="1:3" ht="30" customHeight="1" x14ac:dyDescent="0.25">
      <c r="A97" s="157"/>
      <c r="B97" s="157" t="str">
        <f>C96</f>
        <v>Monday</v>
      </c>
      <c r="C97" s="157"/>
    </row>
    <row r="98" spans="1:3" ht="30" customHeight="1" x14ac:dyDescent="0.25">
      <c r="A98" s="157">
        <v>49</v>
      </c>
      <c r="B98" s="156">
        <f>'Training plan'!E14</f>
        <v>45664</v>
      </c>
      <c r="C98" s="157" t="str">
        <f>TEXT(B98,"dddd")</f>
        <v>Tuesday</v>
      </c>
    </row>
    <row r="99" spans="1:3" ht="30" customHeight="1" x14ac:dyDescent="0.25">
      <c r="A99" s="157"/>
      <c r="B99" s="157" t="str">
        <f>C98</f>
        <v>Tuesday</v>
      </c>
      <c r="C99" s="157"/>
    </row>
    <row r="100" spans="1:3" ht="30" customHeight="1" x14ac:dyDescent="0.25">
      <c r="A100" s="157">
        <v>50</v>
      </c>
      <c r="B100" s="156">
        <f>'Training plan'!E15</f>
        <v>45665</v>
      </c>
      <c r="C100" s="157" t="str">
        <f>TEXT(B100,"dddd")</f>
        <v>Wednesday</v>
      </c>
    </row>
    <row r="101" spans="1:3" ht="30" customHeight="1" x14ac:dyDescent="0.25">
      <c r="A101" s="157"/>
      <c r="B101" s="157" t="str">
        <f>C100</f>
        <v>Wednesday</v>
      </c>
      <c r="C101" s="157"/>
    </row>
    <row r="102" spans="1:3" ht="30" customHeight="1" x14ac:dyDescent="0.25">
      <c r="A102" s="157">
        <v>51</v>
      </c>
      <c r="B102" s="156">
        <f>'Training plan'!E16</f>
        <v>45666</v>
      </c>
      <c r="C102" s="157" t="str">
        <f>TEXT(B102,"dddd")</f>
        <v>Thursday</v>
      </c>
    </row>
    <row r="103" spans="1:3" ht="30" customHeight="1" x14ac:dyDescent="0.25">
      <c r="A103" s="157"/>
      <c r="B103" s="157" t="str">
        <f>C102</f>
        <v>Thursday</v>
      </c>
      <c r="C103" s="157"/>
    </row>
    <row r="104" spans="1:3" ht="30" customHeight="1" x14ac:dyDescent="0.25">
      <c r="A104" s="157">
        <v>52</v>
      </c>
      <c r="B104" s="156">
        <f>'Training plan'!E17</f>
        <v>45669</v>
      </c>
      <c r="C104" s="157" t="str">
        <f>TEXT(B104,"dddd")</f>
        <v>Sunday</v>
      </c>
    </row>
    <row r="105" spans="1:3" ht="30" customHeight="1" x14ac:dyDescent="0.25">
      <c r="A105" s="157"/>
      <c r="B105" s="157" t="str">
        <f>C104</f>
        <v>Sunday</v>
      </c>
      <c r="C105" s="157"/>
    </row>
    <row r="106" spans="1:3" ht="30" customHeight="1" x14ac:dyDescent="0.25">
      <c r="A106" s="157">
        <v>53</v>
      </c>
      <c r="B106" s="156">
        <f>'Training plan'!E18</f>
        <v>45670</v>
      </c>
      <c r="C106" s="157" t="str">
        <f>TEXT(B106,"dddd")</f>
        <v>Monday</v>
      </c>
    </row>
    <row r="107" spans="1:3" ht="30" customHeight="1" x14ac:dyDescent="0.25">
      <c r="A107" s="157"/>
      <c r="B107" s="157" t="str">
        <f>C106</f>
        <v>Monday</v>
      </c>
      <c r="C107" s="157"/>
    </row>
    <row r="108" spans="1:3" ht="30" customHeight="1" x14ac:dyDescent="0.25">
      <c r="A108" s="157">
        <v>54</v>
      </c>
      <c r="B108" s="156">
        <f>'Training plan'!E19</f>
        <v>45671</v>
      </c>
      <c r="C108" s="157" t="str">
        <f>TEXT(B108,"dddd")</f>
        <v>Tuesday</v>
      </c>
    </row>
    <row r="109" spans="1:3" ht="30" customHeight="1" x14ac:dyDescent="0.25">
      <c r="A109" s="157"/>
      <c r="B109" s="157" t="str">
        <f>C108</f>
        <v>Tuesday</v>
      </c>
      <c r="C109" s="157"/>
    </row>
    <row r="110" spans="1:3" ht="30" customHeight="1" x14ac:dyDescent="0.25">
      <c r="A110" s="157">
        <v>55</v>
      </c>
      <c r="B110" s="156">
        <f>'Training plan'!E20</f>
        <v>45672</v>
      </c>
      <c r="C110" s="157" t="str">
        <f>TEXT(B110,"dddd")</f>
        <v>Wednesday</v>
      </c>
    </row>
    <row r="111" spans="1:3" ht="30" customHeight="1" x14ac:dyDescent="0.25">
      <c r="A111" s="157"/>
      <c r="B111" s="157" t="str">
        <f>C110</f>
        <v>Wednesday</v>
      </c>
      <c r="C111" s="157"/>
    </row>
    <row r="112" spans="1:3" ht="30" customHeight="1" x14ac:dyDescent="0.25">
      <c r="A112" s="157">
        <v>56</v>
      </c>
      <c r="B112" s="156">
        <f>'Training plan'!E21</f>
        <v>45673</v>
      </c>
      <c r="C112" s="157" t="str">
        <f>TEXT(B112,"dddd")</f>
        <v>Thursday</v>
      </c>
    </row>
    <row r="113" spans="1:3" ht="30" customHeight="1" x14ac:dyDescent="0.25">
      <c r="A113" s="157"/>
      <c r="B113" s="157" t="str">
        <f>C112</f>
        <v>Thursday</v>
      </c>
      <c r="C113" s="157"/>
    </row>
    <row r="114" spans="1:3" ht="30" customHeight="1" x14ac:dyDescent="0.25">
      <c r="A114" s="157">
        <v>57</v>
      </c>
      <c r="B114" s="156">
        <f>'Training plan'!E22</f>
        <v>45676</v>
      </c>
      <c r="C114" s="157" t="str">
        <f>TEXT(B114,"dddd")</f>
        <v>Sunday</v>
      </c>
    </row>
    <row r="115" spans="1:3" ht="30" customHeight="1" x14ac:dyDescent="0.25">
      <c r="A115" s="157"/>
      <c r="B115" s="157" t="str">
        <f>C114</f>
        <v>Sunday</v>
      </c>
      <c r="C115" s="157"/>
    </row>
    <row r="116" spans="1:3" ht="30" customHeight="1" x14ac:dyDescent="0.25">
      <c r="A116" s="157">
        <v>58</v>
      </c>
      <c r="B116" s="156">
        <f>'Training plan'!E23</f>
        <v>45677</v>
      </c>
      <c r="C116" s="157" t="str">
        <f>TEXT(B116,"dddd")</f>
        <v>Monday</v>
      </c>
    </row>
    <row r="117" spans="1:3" ht="30" customHeight="1" x14ac:dyDescent="0.25">
      <c r="A117" s="157"/>
      <c r="B117" s="157" t="str">
        <f>C116</f>
        <v>Monday</v>
      </c>
      <c r="C117" s="157"/>
    </row>
    <row r="118" spans="1:3" ht="30" customHeight="1" x14ac:dyDescent="0.25">
      <c r="A118" s="157">
        <v>59</v>
      </c>
      <c r="B118" s="156">
        <f>'Training plan'!E24</f>
        <v>45678</v>
      </c>
      <c r="C118" s="157" t="str">
        <f>TEXT(B118,"dddd")</f>
        <v>Tuesday</v>
      </c>
    </row>
    <row r="119" spans="1:3" ht="30" customHeight="1" x14ac:dyDescent="0.25">
      <c r="A119" s="157"/>
      <c r="B119" s="157" t="str">
        <f>C118</f>
        <v>Tuesday</v>
      </c>
      <c r="C119" s="157"/>
    </row>
    <row r="120" spans="1:3" ht="30" customHeight="1" x14ac:dyDescent="0.25">
      <c r="A120" s="157">
        <v>60</v>
      </c>
      <c r="B120" s="156">
        <f>'Training plan'!E25</f>
        <v>45679</v>
      </c>
      <c r="C120" s="157" t="str">
        <f>TEXT(B120,"dddd")</f>
        <v>Wednesday</v>
      </c>
    </row>
    <row r="121" spans="1:3" ht="30" customHeight="1" x14ac:dyDescent="0.25">
      <c r="A121" s="157"/>
      <c r="B121" s="157" t="str">
        <f>C120</f>
        <v>Wednesday</v>
      </c>
      <c r="C121" s="157"/>
    </row>
    <row r="122" spans="1:3" ht="30" customHeight="1" x14ac:dyDescent="0.25">
      <c r="A122" s="157">
        <v>61</v>
      </c>
      <c r="B122" s="156">
        <f>'Training plan'!E26</f>
        <v>45680</v>
      </c>
      <c r="C122" s="157" t="str">
        <f>TEXT(B122,"dddd")</f>
        <v>Thursday</v>
      </c>
    </row>
    <row r="123" spans="1:3" ht="30" customHeight="1" x14ac:dyDescent="0.25">
      <c r="A123" s="157"/>
      <c r="B123" s="157" t="str">
        <f>C122</f>
        <v>Thursday</v>
      </c>
      <c r="C123" s="157"/>
    </row>
    <row r="124" spans="1:3" ht="30" customHeight="1" x14ac:dyDescent="0.25">
      <c r="A124" s="157">
        <v>62</v>
      </c>
      <c r="B124" s="156">
        <f>'Training plan'!E27</f>
        <v>45683</v>
      </c>
      <c r="C124" s="157" t="str">
        <f>TEXT(B124,"dddd")</f>
        <v>Sunday</v>
      </c>
    </row>
    <row r="125" spans="1:3" ht="30" customHeight="1" x14ac:dyDescent="0.25">
      <c r="A125" s="157"/>
      <c r="B125" s="157" t="str">
        <f>C124</f>
        <v>Sunday</v>
      </c>
      <c r="C125" s="157"/>
    </row>
    <row r="126" spans="1:3" ht="30" customHeight="1" x14ac:dyDescent="0.25">
      <c r="A126" s="157">
        <v>63</v>
      </c>
      <c r="B126" s="156">
        <f>'Training plan'!E28</f>
        <v>45684</v>
      </c>
      <c r="C126" s="157" t="str">
        <f>TEXT(B126,"dddd")</f>
        <v>Monday</v>
      </c>
    </row>
    <row r="127" spans="1:3" ht="30" customHeight="1" x14ac:dyDescent="0.25">
      <c r="A127" s="157"/>
      <c r="B127" s="157" t="str">
        <f>C126</f>
        <v>Monday</v>
      </c>
      <c r="C127" s="157"/>
    </row>
    <row r="128" spans="1:3" ht="30" customHeight="1" x14ac:dyDescent="0.25">
      <c r="A128" s="157">
        <v>64</v>
      </c>
      <c r="B128" s="156">
        <f>'Training plan'!E29</f>
        <v>45685</v>
      </c>
      <c r="C128" s="157" t="str">
        <f>TEXT(B128,"dddd")</f>
        <v>Tuesday</v>
      </c>
    </row>
    <row r="129" spans="1:3" ht="30" customHeight="1" x14ac:dyDescent="0.25">
      <c r="A129" s="157"/>
      <c r="B129" s="157" t="str">
        <f>C128</f>
        <v>Tuesday</v>
      </c>
      <c r="C129" s="157"/>
    </row>
    <row r="130" spans="1:3" ht="30" customHeight="1" x14ac:dyDescent="0.25">
      <c r="A130" s="157">
        <v>65</v>
      </c>
      <c r="B130" s="156">
        <f>'Training plan'!E30</f>
        <v>45686</v>
      </c>
      <c r="C130" s="157" t="str">
        <f>TEXT(B130,"dddd")</f>
        <v>Wednesday</v>
      </c>
    </row>
    <row r="131" spans="1:3" ht="30" customHeight="1" x14ac:dyDescent="0.25">
      <c r="A131" s="157"/>
      <c r="B131" s="157" t="str">
        <f>C130</f>
        <v>Wednesday</v>
      </c>
      <c r="C131" s="157"/>
    </row>
    <row r="132" spans="1:3" ht="30" customHeight="1" x14ac:dyDescent="0.25">
      <c r="A132" s="157">
        <v>66</v>
      </c>
      <c r="B132" s="156">
        <f>'Training plan'!E31</f>
        <v>45687</v>
      </c>
      <c r="C132" s="157" t="str">
        <f>TEXT(B132,"dddd")</f>
        <v>Thursday</v>
      </c>
    </row>
    <row r="133" spans="1:3" ht="30" customHeight="1" x14ac:dyDescent="0.25">
      <c r="A133" s="157"/>
      <c r="B133" s="157" t="str">
        <f>C132</f>
        <v>Thursday</v>
      </c>
      <c r="C133" s="157"/>
    </row>
    <row r="134" spans="1:3" ht="30" customHeight="1" x14ac:dyDescent="0.25">
      <c r="A134" s="157">
        <v>67</v>
      </c>
      <c r="B134" s="156">
        <f>'Training plan'!E32</f>
        <v>45690</v>
      </c>
      <c r="C134" s="157" t="str">
        <f>TEXT(B134,"dddd")</f>
        <v>Sunday</v>
      </c>
    </row>
    <row r="135" spans="1:3" ht="30" customHeight="1" x14ac:dyDescent="0.25">
      <c r="A135" s="157"/>
      <c r="B135" s="157" t="str">
        <f>C134</f>
        <v>Sunday</v>
      </c>
      <c r="C135" s="157"/>
    </row>
    <row r="136" spans="1:3" ht="30" customHeight="1" x14ac:dyDescent="0.25">
      <c r="A136" s="157">
        <v>68</v>
      </c>
      <c r="B136" s="156">
        <f>'Training plan'!E33</f>
        <v>45691</v>
      </c>
      <c r="C136" s="157" t="str">
        <f>TEXT(B136,"dddd")</f>
        <v>Monday</v>
      </c>
    </row>
    <row r="137" spans="1:3" ht="30" customHeight="1" x14ac:dyDescent="0.25">
      <c r="A137" s="157"/>
      <c r="B137" s="157" t="str">
        <f>C136</f>
        <v>Monday</v>
      </c>
      <c r="C137" s="157"/>
    </row>
    <row r="138" spans="1:3" ht="30" customHeight="1" x14ac:dyDescent="0.25">
      <c r="A138" s="157">
        <v>69</v>
      </c>
      <c r="B138" s="156">
        <f>'Training plan'!E34</f>
        <v>45692</v>
      </c>
      <c r="C138" s="157" t="str">
        <f>TEXT(B138,"dddd")</f>
        <v>Tuesday</v>
      </c>
    </row>
    <row r="139" spans="1:3" ht="30" customHeight="1" x14ac:dyDescent="0.25">
      <c r="A139" s="157"/>
      <c r="B139" s="157" t="str">
        <f>C138</f>
        <v>Tuesday</v>
      </c>
      <c r="C139" s="157"/>
    </row>
    <row r="140" spans="1:3" ht="30" customHeight="1" x14ac:dyDescent="0.25">
      <c r="A140" s="157">
        <v>70</v>
      </c>
      <c r="B140" s="156">
        <f>'Training plan'!E35</f>
        <v>45693</v>
      </c>
      <c r="C140" s="157" t="str">
        <f>TEXT(B140,"dddd")</f>
        <v>Wednesday</v>
      </c>
    </row>
    <row r="141" spans="1:3" ht="30" customHeight="1" x14ac:dyDescent="0.25">
      <c r="A141" s="157"/>
      <c r="B141" s="157" t="str">
        <f>C140</f>
        <v>Wednesday</v>
      </c>
      <c r="C141" s="157"/>
    </row>
    <row r="142" spans="1:3" ht="30" customHeight="1" x14ac:dyDescent="0.25">
      <c r="A142" s="157">
        <v>71</v>
      </c>
      <c r="B142" s="156">
        <f>'Training plan'!E36</f>
        <v>45694</v>
      </c>
      <c r="C142" s="157" t="str">
        <f>TEXT(B142,"dddd")</f>
        <v>Thursday</v>
      </c>
    </row>
    <row r="143" spans="1:3" ht="30" customHeight="1" x14ac:dyDescent="0.25">
      <c r="A143" s="157"/>
      <c r="B143" s="157" t="str">
        <f>C142</f>
        <v>Thursday</v>
      </c>
      <c r="C143" s="157"/>
    </row>
    <row r="144" spans="1:3" ht="30" customHeight="1" x14ac:dyDescent="0.25">
      <c r="A144" s="157">
        <v>72</v>
      </c>
      <c r="B144" s="156">
        <f>'Training plan'!E37</f>
        <v>45697</v>
      </c>
      <c r="C144" s="157" t="str">
        <f>TEXT(B144,"dddd")</f>
        <v>Sunday</v>
      </c>
    </row>
    <row r="145" spans="1:3" ht="30" customHeight="1" x14ac:dyDescent="0.25">
      <c r="A145" s="157"/>
      <c r="B145" s="157" t="str">
        <f>C144</f>
        <v>Sunday</v>
      </c>
      <c r="C145" s="157"/>
    </row>
    <row r="146" spans="1:3" ht="30" customHeight="1" x14ac:dyDescent="0.25">
      <c r="A146" s="157">
        <v>73</v>
      </c>
      <c r="B146" s="156">
        <f>'Training plan'!E38</f>
        <v>45698</v>
      </c>
      <c r="C146" s="157" t="str">
        <f>TEXT(B146,"dddd")</f>
        <v>Monday</v>
      </c>
    </row>
    <row r="147" spans="1:3" ht="30" customHeight="1" x14ac:dyDescent="0.25">
      <c r="A147" s="157"/>
      <c r="B147" s="157" t="str">
        <f>C146</f>
        <v>Monday</v>
      </c>
      <c r="C147" s="157"/>
    </row>
    <row r="148" spans="1:3" ht="30" customHeight="1" x14ac:dyDescent="0.25">
      <c r="A148" s="157">
        <v>74</v>
      </c>
      <c r="B148" s="156">
        <f>'Training plan'!E39</f>
        <v>45699</v>
      </c>
      <c r="C148" s="157" t="str">
        <f>TEXT(B148,"dddd")</f>
        <v>Tuesday</v>
      </c>
    </row>
    <row r="149" spans="1:3" ht="30" customHeight="1" x14ac:dyDescent="0.25">
      <c r="A149" s="157"/>
      <c r="B149" s="157" t="str">
        <f>C148</f>
        <v>Tuesday</v>
      </c>
      <c r="C149" s="157"/>
    </row>
    <row r="150" spans="1:3" ht="30" customHeight="1" x14ac:dyDescent="0.25">
      <c r="A150" s="157">
        <v>75</v>
      </c>
      <c r="B150" s="156">
        <f>'Training plan'!E40</f>
        <v>45700</v>
      </c>
      <c r="C150" s="157" t="str">
        <f>TEXT(B150,"dddd")</f>
        <v>Wednesday</v>
      </c>
    </row>
    <row r="151" spans="1:3" ht="30" customHeight="1" x14ac:dyDescent="0.25">
      <c r="A151" s="157"/>
      <c r="B151" s="157" t="str">
        <f>C150</f>
        <v>Wednesday</v>
      </c>
      <c r="C151" s="157"/>
    </row>
    <row r="152" spans="1:3" ht="30" customHeight="1" x14ac:dyDescent="0.25">
      <c r="A152" s="157">
        <v>76</v>
      </c>
      <c r="B152" s="156">
        <f>'Training plan'!E41</f>
        <v>45701</v>
      </c>
      <c r="C152" s="157" t="str">
        <f>TEXT(B152,"dddd")</f>
        <v>Thursday</v>
      </c>
    </row>
    <row r="153" spans="1:3" ht="30" customHeight="1" x14ac:dyDescent="0.25">
      <c r="A153" s="157"/>
      <c r="B153" s="157" t="str">
        <f>C152</f>
        <v>Thursday</v>
      </c>
      <c r="C153" s="157"/>
    </row>
    <row r="154" spans="1:3" ht="30" customHeight="1" x14ac:dyDescent="0.25">
      <c r="A154" s="157">
        <v>77</v>
      </c>
      <c r="B154" s="156">
        <f>'Training plan'!E42</f>
        <v>45704</v>
      </c>
      <c r="C154" s="157" t="str">
        <f>TEXT(B154,"dddd")</f>
        <v>Sunday</v>
      </c>
    </row>
    <row r="155" spans="1:3" ht="30" customHeight="1" x14ac:dyDescent="0.25">
      <c r="A155" s="157"/>
      <c r="B155" s="157" t="str">
        <f>C154</f>
        <v>Sunday</v>
      </c>
      <c r="C155" s="157"/>
    </row>
    <row r="156" spans="1:3" ht="30" customHeight="1" x14ac:dyDescent="0.25">
      <c r="A156" s="157">
        <v>78</v>
      </c>
      <c r="B156" s="156">
        <f>'Training plan'!E43</f>
        <v>45705</v>
      </c>
      <c r="C156" s="157" t="str">
        <f>TEXT(B156,"dddd")</f>
        <v>Monday</v>
      </c>
    </row>
    <row r="157" spans="1:3" ht="30" customHeight="1" x14ac:dyDescent="0.25">
      <c r="A157" s="157"/>
      <c r="B157" s="157" t="str">
        <f>C156</f>
        <v>Monday</v>
      </c>
      <c r="C157" s="157"/>
    </row>
    <row r="158" spans="1:3" ht="30" customHeight="1" x14ac:dyDescent="0.25">
      <c r="A158" s="157">
        <v>79</v>
      </c>
      <c r="B158" s="156">
        <f>'Training plan'!E44</f>
        <v>45706</v>
      </c>
      <c r="C158" s="157" t="str">
        <f>TEXT(B158,"dddd")</f>
        <v>Tuesday</v>
      </c>
    </row>
    <row r="159" spans="1:3" ht="30" customHeight="1" x14ac:dyDescent="0.25">
      <c r="A159" s="157"/>
      <c r="B159" s="157" t="str">
        <f>C158</f>
        <v>Tuesday</v>
      </c>
      <c r="C159" s="157"/>
    </row>
    <row r="160" spans="1:3" ht="30" customHeight="1" x14ac:dyDescent="0.25">
      <c r="A160" s="157">
        <v>80</v>
      </c>
      <c r="B160" s="156">
        <f>'Training plan'!E45</f>
        <v>45707</v>
      </c>
      <c r="C160" s="157" t="str">
        <f>TEXT(B160,"dddd")</f>
        <v>Wednesday</v>
      </c>
    </row>
    <row r="161" spans="1:3" ht="30" customHeight="1" x14ac:dyDescent="0.25">
      <c r="A161" s="157"/>
      <c r="B161" s="157" t="str">
        <f>C160</f>
        <v>Wednesday</v>
      </c>
      <c r="C161" s="157"/>
    </row>
    <row r="162" spans="1:3" ht="30" customHeight="1" x14ac:dyDescent="0.25">
      <c r="A162" s="157">
        <v>81</v>
      </c>
      <c r="B162" s="156">
        <f>'Training plan'!E46</f>
        <v>45708</v>
      </c>
      <c r="C162" s="157" t="str">
        <f>TEXT(B162,"dddd")</f>
        <v>Thursday</v>
      </c>
    </row>
    <row r="163" spans="1:3" ht="30" customHeight="1" x14ac:dyDescent="0.25">
      <c r="A163" s="157"/>
      <c r="B163" s="157" t="str">
        <f>C162</f>
        <v>Thursday</v>
      </c>
      <c r="C163" s="157"/>
    </row>
    <row r="164" spans="1:3" ht="30" customHeight="1" x14ac:dyDescent="0.25">
      <c r="A164" s="157">
        <v>82</v>
      </c>
      <c r="B164" s="156">
        <f>'Training plan'!E47</f>
        <v>45711</v>
      </c>
      <c r="C164" s="157" t="str">
        <f>TEXT(B164,"dddd")</f>
        <v>Sunday</v>
      </c>
    </row>
    <row r="165" spans="1:3" ht="30" customHeight="1" x14ac:dyDescent="0.25">
      <c r="A165" s="157"/>
      <c r="B165" s="157" t="str">
        <f>C164</f>
        <v>Sunday</v>
      </c>
      <c r="C165" s="157"/>
    </row>
    <row r="166" spans="1:3" ht="30" customHeight="1" x14ac:dyDescent="0.25">
      <c r="A166" s="157">
        <v>83</v>
      </c>
      <c r="B166" s="156">
        <f>'Training plan'!E48</f>
        <v>45712</v>
      </c>
      <c r="C166" s="157" t="str">
        <f>TEXT(B166,"dddd")</f>
        <v>Monday</v>
      </c>
    </row>
    <row r="167" spans="1:3" ht="30" customHeight="1" x14ac:dyDescent="0.25">
      <c r="A167" s="157"/>
      <c r="B167" s="157" t="str">
        <f>C166</f>
        <v>Monday</v>
      </c>
      <c r="C167" s="157"/>
    </row>
    <row r="168" spans="1:3" ht="30" customHeight="1" x14ac:dyDescent="0.25">
      <c r="A168" s="157">
        <v>84</v>
      </c>
      <c r="B168" s="156">
        <f>'Training plan'!E49</f>
        <v>45713</v>
      </c>
      <c r="C168" s="157" t="str">
        <f>TEXT(B168,"dddd")</f>
        <v>Tuesday</v>
      </c>
    </row>
    <row r="169" spans="1:3" ht="30" customHeight="1" x14ac:dyDescent="0.25">
      <c r="A169" s="157"/>
      <c r="B169" s="157" t="str">
        <f>C168</f>
        <v>Tuesday</v>
      </c>
      <c r="C169" s="157"/>
    </row>
    <row r="170" spans="1:3" ht="30" customHeight="1" x14ac:dyDescent="0.25">
      <c r="A170" s="157">
        <v>85</v>
      </c>
      <c r="B170" s="156">
        <f>'Training plan'!E50</f>
        <v>45715</v>
      </c>
      <c r="C170" s="157" t="str">
        <f>TEXT(B170,"dddd")</f>
        <v>Thursday</v>
      </c>
    </row>
    <row r="171" spans="1:3" ht="30" customHeight="1" x14ac:dyDescent="0.25">
      <c r="A171" s="157"/>
      <c r="B171" s="157" t="str">
        <f>C170</f>
        <v>Thursday</v>
      </c>
      <c r="C171" s="157"/>
    </row>
    <row r="172" spans="1:3" ht="30" customHeight="1" x14ac:dyDescent="0.25">
      <c r="A172" s="157">
        <v>86</v>
      </c>
      <c r="B172" s="156">
        <f>'Training plan'!E51</f>
        <v>45718</v>
      </c>
      <c r="C172" s="157" t="str">
        <f>TEXT(B172,"dddd")</f>
        <v>Sunday</v>
      </c>
    </row>
    <row r="173" spans="1:3" ht="30" customHeight="1" x14ac:dyDescent="0.25">
      <c r="A173" s="157"/>
      <c r="B173" s="157" t="str">
        <f>C172</f>
        <v>Sunday</v>
      </c>
      <c r="C173" s="157"/>
    </row>
    <row r="174" spans="1:3" ht="30" customHeight="1" x14ac:dyDescent="0.25">
      <c r="A174" s="157">
        <v>87</v>
      </c>
      <c r="B174" s="156">
        <f>'Training plan'!E52</f>
        <v>45719</v>
      </c>
      <c r="C174" s="157" t="str">
        <f>TEXT(B174,"dddd")</f>
        <v>Monday</v>
      </c>
    </row>
    <row r="175" spans="1:3" ht="30" customHeight="1" x14ac:dyDescent="0.25">
      <c r="A175" s="157"/>
      <c r="B175" s="157" t="str">
        <f>C174</f>
        <v>Monday</v>
      </c>
      <c r="C175" s="157"/>
    </row>
    <row r="176" spans="1:3" ht="30" customHeight="1" x14ac:dyDescent="0.25">
      <c r="A176" s="157">
        <v>88</v>
      </c>
      <c r="B176" s="156">
        <f>'Training plan'!E53</f>
        <v>45720</v>
      </c>
      <c r="C176" s="157" t="str">
        <f>TEXT(B176,"dddd")</f>
        <v>Tuesday</v>
      </c>
    </row>
    <row r="177" spans="1:3" ht="30" customHeight="1" x14ac:dyDescent="0.25">
      <c r="A177" s="157"/>
      <c r="B177" s="157" t="str">
        <f>C176</f>
        <v>Tuesday</v>
      </c>
      <c r="C177" s="157"/>
    </row>
    <row r="178" spans="1:3" ht="14.45" customHeight="1" x14ac:dyDescent="0.25">
      <c r="A178" s="153"/>
      <c r="B178" s="153"/>
      <c r="C178" s="153"/>
    </row>
    <row r="179" spans="1:3" ht="14.45" customHeight="1" x14ac:dyDescent="0.25">
      <c r="A179" s="153"/>
      <c r="B179" s="153"/>
      <c r="C179" s="153"/>
    </row>
    <row r="180" spans="1:3" ht="14.45" customHeight="1" x14ac:dyDescent="0.25">
      <c r="A180" s="153"/>
      <c r="B180" s="153"/>
      <c r="C180" s="153"/>
    </row>
    <row r="181" spans="1:3" ht="14.45" customHeight="1" x14ac:dyDescent="0.25">
      <c r="A181" s="153"/>
      <c r="B181" s="153"/>
      <c r="C181" s="153"/>
    </row>
    <row r="182" spans="1:3" ht="14.45" customHeight="1" x14ac:dyDescent="0.25">
      <c r="A182" s="153"/>
      <c r="B182" s="153"/>
      <c r="C182" s="153"/>
    </row>
    <row r="183" spans="1:3" ht="14.45" customHeight="1" x14ac:dyDescent="0.25">
      <c r="A183" s="153"/>
      <c r="B183" s="153"/>
      <c r="C183" s="153"/>
    </row>
    <row r="184" spans="1:3" ht="14.45" customHeight="1" x14ac:dyDescent="0.25">
      <c r="A184" s="153"/>
      <c r="B184" s="153"/>
      <c r="C184" s="153"/>
    </row>
    <row r="185" spans="1:3" ht="14.45" customHeight="1" x14ac:dyDescent="0.25">
      <c r="A185" s="153"/>
      <c r="B185" s="153"/>
      <c r="C185" s="153"/>
    </row>
    <row r="186" spans="1:3" ht="14.45" customHeight="1" x14ac:dyDescent="0.25">
      <c r="A186" s="153"/>
      <c r="B186" s="153"/>
      <c r="C186" s="153"/>
    </row>
    <row r="187" spans="1:3" ht="14.45" customHeight="1" x14ac:dyDescent="0.25">
      <c r="A187" s="153"/>
      <c r="B187" s="153"/>
      <c r="C187" s="153"/>
    </row>
    <row r="188" spans="1:3" ht="14.45" customHeight="1" x14ac:dyDescent="0.25">
      <c r="A188" s="153"/>
      <c r="B188" s="153"/>
      <c r="C188" s="153"/>
    </row>
    <row r="189" spans="1:3" ht="14.45" customHeight="1" x14ac:dyDescent="0.25">
      <c r="A189" s="153"/>
      <c r="B189" s="153"/>
      <c r="C189" s="153"/>
    </row>
    <row r="190" spans="1:3" ht="14.45" customHeight="1" x14ac:dyDescent="0.25">
      <c r="A190" s="153"/>
      <c r="B190" s="153"/>
      <c r="C190" s="153"/>
    </row>
    <row r="191" spans="1:3" ht="14.45" customHeight="1" x14ac:dyDescent="0.25">
      <c r="A191" s="153"/>
      <c r="B191" s="153"/>
      <c r="C191" s="153"/>
    </row>
    <row r="192" spans="1:3" ht="14.45" customHeight="1" x14ac:dyDescent="0.25">
      <c r="A192" s="153"/>
      <c r="B192" s="153"/>
      <c r="C192" s="153"/>
    </row>
    <row r="193" spans="1:3" ht="14.45" customHeight="1" x14ac:dyDescent="0.25">
      <c r="A193" s="153"/>
      <c r="B193" s="153"/>
      <c r="C193" s="153"/>
    </row>
    <row r="194" spans="1:3" ht="14.45" customHeight="1" x14ac:dyDescent="0.25">
      <c r="A194" s="153"/>
      <c r="B194" s="153"/>
      <c r="C194" s="153"/>
    </row>
    <row r="195" spans="1:3" ht="14.45" customHeight="1" x14ac:dyDescent="0.25">
      <c r="A195" s="153"/>
      <c r="B195" s="153"/>
      <c r="C195" s="153"/>
    </row>
    <row r="196" spans="1:3" ht="14.45" customHeight="1" x14ac:dyDescent="0.25">
      <c r="A196" s="153"/>
      <c r="B196" s="153"/>
      <c r="C196" s="153"/>
    </row>
    <row r="197" spans="1:3" ht="14.45" customHeight="1" x14ac:dyDescent="0.25">
      <c r="A197" s="153"/>
      <c r="B197" s="153"/>
      <c r="C197" s="153"/>
    </row>
    <row r="198" spans="1:3" ht="14.45" customHeight="1" x14ac:dyDescent="0.25">
      <c r="A198" s="153"/>
      <c r="B198" s="153"/>
      <c r="C198" s="153"/>
    </row>
    <row r="199" spans="1:3" ht="14.45" customHeight="1" x14ac:dyDescent="0.25">
      <c r="A199" s="153"/>
      <c r="B199" s="153"/>
      <c r="C199" s="153"/>
    </row>
    <row r="200" spans="1:3" ht="14.45" customHeight="1" x14ac:dyDescent="0.25">
      <c r="A200" s="153"/>
      <c r="B200" s="153"/>
      <c r="C200" s="153"/>
    </row>
    <row r="201" spans="1:3" ht="14.45" customHeight="1" x14ac:dyDescent="0.25">
      <c r="A201" s="153"/>
      <c r="B201" s="153"/>
      <c r="C201" s="153"/>
    </row>
    <row r="202" spans="1:3" ht="14.45" customHeight="1" x14ac:dyDescent="0.25">
      <c r="A202" s="153"/>
      <c r="B202" s="153"/>
      <c r="C202" s="153"/>
    </row>
    <row r="203" spans="1:3" ht="14.45" customHeight="1" x14ac:dyDescent="0.25">
      <c r="A203" s="153"/>
      <c r="B203" s="153"/>
      <c r="C203" s="153"/>
    </row>
    <row r="204" spans="1:3" ht="14.45" customHeight="1" x14ac:dyDescent="0.25">
      <c r="A204" s="153"/>
      <c r="B204" s="153"/>
      <c r="C204" s="153"/>
    </row>
    <row r="205" spans="1:3" ht="14.45" customHeight="1" x14ac:dyDescent="0.25">
      <c r="A205" s="153"/>
      <c r="B205" s="153"/>
      <c r="C205" s="153"/>
    </row>
    <row r="206" spans="1:3" ht="14.45" customHeight="1" x14ac:dyDescent="0.25">
      <c r="A206" s="153"/>
      <c r="B206" s="153"/>
      <c r="C206" s="153"/>
    </row>
    <row r="207" spans="1:3" ht="14.45" customHeight="1" x14ac:dyDescent="0.25">
      <c r="A207" s="153"/>
      <c r="B207" s="153"/>
      <c r="C207" s="153"/>
    </row>
    <row r="208" spans="1:3" ht="14.45" customHeight="1" x14ac:dyDescent="0.25">
      <c r="A208" s="153"/>
      <c r="B208" s="153"/>
      <c r="C208" s="153"/>
    </row>
    <row r="209" spans="1:3" ht="14.45" customHeight="1" x14ac:dyDescent="0.25">
      <c r="A209" s="153"/>
      <c r="B209" s="153"/>
      <c r="C209" s="153"/>
    </row>
    <row r="210" spans="1:3" ht="14.45" customHeight="1" x14ac:dyDescent="0.25">
      <c r="A210" s="153"/>
      <c r="B210" s="153"/>
      <c r="C210" s="153"/>
    </row>
    <row r="211" spans="1:3" ht="14.45" customHeight="1" x14ac:dyDescent="0.25">
      <c r="A211" s="153"/>
      <c r="B211" s="153"/>
      <c r="C211" s="153"/>
    </row>
    <row r="212" spans="1:3" ht="14.45" customHeight="1" x14ac:dyDescent="0.25">
      <c r="A212" s="153"/>
      <c r="B212" s="153"/>
      <c r="C212" s="153"/>
    </row>
    <row r="213" spans="1:3" ht="14.45" customHeight="1" x14ac:dyDescent="0.25">
      <c r="A213" s="153"/>
      <c r="B213" s="153"/>
      <c r="C213" s="153"/>
    </row>
    <row r="214" spans="1:3" ht="14.45" customHeight="1" x14ac:dyDescent="0.25">
      <c r="A214" s="153"/>
      <c r="B214" s="153"/>
      <c r="C214" s="153"/>
    </row>
    <row r="215" spans="1:3" ht="14.45" customHeight="1" x14ac:dyDescent="0.25">
      <c r="A215" s="153"/>
      <c r="B215" s="153"/>
      <c r="C215" s="153"/>
    </row>
    <row r="216" spans="1:3" ht="14.45" customHeight="1" x14ac:dyDescent="0.25">
      <c r="A216" s="153"/>
      <c r="B216" s="153"/>
      <c r="C216" s="153"/>
    </row>
    <row r="217" spans="1:3" ht="14.45" customHeight="1" x14ac:dyDescent="0.25">
      <c r="A217" s="153"/>
      <c r="B217" s="153"/>
      <c r="C217" s="153"/>
    </row>
    <row r="218" spans="1:3" ht="14.45" customHeight="1" x14ac:dyDescent="0.25">
      <c r="A218" s="153"/>
      <c r="B218" s="153"/>
      <c r="C218" s="153"/>
    </row>
    <row r="219" spans="1:3" ht="14.45" customHeight="1" x14ac:dyDescent="0.25">
      <c r="A219" s="153"/>
      <c r="B219" s="153"/>
      <c r="C219" s="153"/>
    </row>
    <row r="220" spans="1:3" ht="14.45" customHeight="1" x14ac:dyDescent="0.25">
      <c r="A220" s="153"/>
      <c r="B220" s="153"/>
      <c r="C220" s="153"/>
    </row>
    <row r="221" spans="1:3" ht="14.45" customHeight="1" x14ac:dyDescent="0.25">
      <c r="A221" s="153"/>
      <c r="B221" s="153"/>
      <c r="C221" s="153"/>
    </row>
    <row r="222" spans="1:3" ht="14.45" customHeight="1" x14ac:dyDescent="0.25">
      <c r="A222" s="153"/>
      <c r="B222" s="153"/>
      <c r="C222" s="153"/>
    </row>
    <row r="223" spans="1:3" ht="14.45" customHeight="1" x14ac:dyDescent="0.25">
      <c r="A223" s="153"/>
      <c r="B223" s="153"/>
      <c r="C223" s="153"/>
    </row>
    <row r="224" spans="1:3" ht="14.45" customHeight="1" x14ac:dyDescent="0.25">
      <c r="A224" s="153"/>
      <c r="B224" s="153"/>
      <c r="C224" s="153"/>
    </row>
    <row r="225" spans="1:3" ht="14.45" customHeight="1" x14ac:dyDescent="0.25">
      <c r="A225" s="153"/>
      <c r="B225" s="153"/>
      <c r="C225" s="153"/>
    </row>
    <row r="226" spans="1:3" ht="14.45" customHeight="1" x14ac:dyDescent="0.25">
      <c r="A226" s="153"/>
      <c r="B226" s="153"/>
      <c r="C226" s="153"/>
    </row>
    <row r="227" spans="1:3" ht="14.45" customHeight="1" x14ac:dyDescent="0.25">
      <c r="A227" s="153"/>
      <c r="B227" s="153"/>
      <c r="C227" s="153"/>
    </row>
    <row r="228" spans="1:3" ht="14.45" customHeight="1" x14ac:dyDescent="0.25">
      <c r="A228" s="153"/>
      <c r="B228" s="153"/>
      <c r="C228" s="153"/>
    </row>
    <row r="229" spans="1:3" ht="14.45" customHeight="1" x14ac:dyDescent="0.25">
      <c r="A229" s="153"/>
      <c r="B229" s="153"/>
      <c r="C229" s="153"/>
    </row>
    <row r="230" spans="1:3" ht="14.45" customHeight="1" x14ac:dyDescent="0.25">
      <c r="A230" s="153"/>
      <c r="B230" s="153"/>
      <c r="C230" s="153"/>
    </row>
    <row r="231" spans="1:3" ht="14.45" customHeight="1" x14ac:dyDescent="0.25">
      <c r="A231" s="153"/>
      <c r="B231" s="153"/>
      <c r="C231" s="153"/>
    </row>
    <row r="232" spans="1:3" ht="14.45" customHeight="1" x14ac:dyDescent="0.25">
      <c r="A232" s="153"/>
      <c r="B232" s="153"/>
      <c r="C232" s="153"/>
    </row>
    <row r="233" spans="1:3" ht="14.45" customHeight="1" x14ac:dyDescent="0.25">
      <c r="A233" s="153"/>
      <c r="B233" s="153"/>
      <c r="C233" s="153"/>
    </row>
    <row r="234" spans="1:3" ht="14.45" customHeight="1" x14ac:dyDescent="0.25">
      <c r="A234" s="153"/>
      <c r="B234" s="153"/>
      <c r="C234" s="153"/>
    </row>
    <row r="235" spans="1:3" ht="14.45" customHeight="1" x14ac:dyDescent="0.25">
      <c r="A235" s="153"/>
      <c r="B235" s="153"/>
      <c r="C235" s="153"/>
    </row>
    <row r="236" spans="1:3" ht="14.45" customHeight="1" x14ac:dyDescent="0.25">
      <c r="A236" s="153"/>
      <c r="B236" s="153"/>
      <c r="C236" s="153"/>
    </row>
    <row r="237" spans="1:3" ht="14.45" customHeight="1" x14ac:dyDescent="0.25">
      <c r="A237" s="153"/>
      <c r="B237" s="153"/>
      <c r="C237" s="153"/>
    </row>
    <row r="238" spans="1:3" ht="14.45" customHeight="1" x14ac:dyDescent="0.25">
      <c r="A238" s="153"/>
      <c r="B238" s="153"/>
      <c r="C238" s="153"/>
    </row>
    <row r="239" spans="1:3" ht="14.45" customHeight="1" x14ac:dyDescent="0.25">
      <c r="A239" s="153"/>
      <c r="B239" s="153"/>
      <c r="C239" s="153"/>
    </row>
    <row r="240" spans="1:3" ht="14.45" customHeight="1" x14ac:dyDescent="0.25">
      <c r="A240" s="153"/>
      <c r="B240" s="153"/>
      <c r="C240" s="153"/>
    </row>
    <row r="241" spans="1:3" ht="14.45" customHeight="1" x14ac:dyDescent="0.25">
      <c r="A241" s="153"/>
      <c r="B241" s="153"/>
      <c r="C241" s="153"/>
    </row>
    <row r="242" spans="1:3" ht="14.45" customHeight="1" x14ac:dyDescent="0.25">
      <c r="A242" s="153"/>
      <c r="B242" s="153"/>
      <c r="C242" s="153"/>
    </row>
    <row r="243" spans="1:3" ht="14.45" customHeight="1" x14ac:dyDescent="0.25">
      <c r="A243" s="153"/>
      <c r="B243" s="153"/>
      <c r="C243" s="153"/>
    </row>
    <row r="244" spans="1:3" ht="14.45" customHeight="1" x14ac:dyDescent="0.25">
      <c r="A244" s="153"/>
      <c r="B244" s="153"/>
      <c r="C244" s="153"/>
    </row>
    <row r="245" spans="1:3" ht="14.45" customHeight="1" x14ac:dyDescent="0.25">
      <c r="A245" s="153"/>
      <c r="B245" s="153"/>
      <c r="C245" s="153"/>
    </row>
    <row r="246" spans="1:3" ht="14.45" customHeight="1" x14ac:dyDescent="0.25">
      <c r="A246" s="153"/>
      <c r="B246" s="153"/>
      <c r="C246" s="153"/>
    </row>
    <row r="247" spans="1:3" ht="14.45" customHeight="1" x14ac:dyDescent="0.25">
      <c r="A247" s="153"/>
      <c r="B247" s="153"/>
      <c r="C247" s="153"/>
    </row>
    <row r="248" spans="1:3" ht="14.45" customHeight="1" x14ac:dyDescent="0.25">
      <c r="A248" s="153"/>
      <c r="B248" s="153"/>
      <c r="C248" s="153"/>
    </row>
    <row r="249" spans="1:3" ht="14.45" customHeight="1" x14ac:dyDescent="0.25">
      <c r="A249" s="153"/>
      <c r="B249" s="153"/>
      <c r="C249" s="153"/>
    </row>
    <row r="250" spans="1:3" ht="14.45" customHeight="1" x14ac:dyDescent="0.25">
      <c r="A250" s="153"/>
      <c r="B250" s="153"/>
      <c r="C250" s="153"/>
    </row>
    <row r="251" spans="1:3" ht="14.45" customHeight="1" x14ac:dyDescent="0.25">
      <c r="A251" s="153"/>
      <c r="B251" s="153"/>
      <c r="C251" s="153"/>
    </row>
    <row r="252" spans="1:3" ht="14.45" customHeight="1" x14ac:dyDescent="0.25">
      <c r="A252" s="153"/>
      <c r="B252" s="153"/>
      <c r="C252" s="153"/>
    </row>
    <row r="253" spans="1:3" ht="14.45" customHeight="1" x14ac:dyDescent="0.25">
      <c r="A253" s="153"/>
      <c r="B253" s="153"/>
      <c r="C253" s="153"/>
    </row>
    <row r="254" spans="1:3" ht="14.45" customHeight="1" x14ac:dyDescent="0.25">
      <c r="A254" s="153"/>
      <c r="B254" s="153"/>
      <c r="C254" s="153"/>
    </row>
    <row r="255" spans="1:3" ht="14.45" customHeight="1" x14ac:dyDescent="0.25">
      <c r="A255" s="153"/>
      <c r="B255" s="153"/>
      <c r="C255" s="153"/>
    </row>
    <row r="256" spans="1:3" ht="14.45" customHeight="1" x14ac:dyDescent="0.25">
      <c r="A256" s="153"/>
      <c r="B256" s="153"/>
      <c r="C256" s="153"/>
    </row>
    <row r="257" spans="1:3" ht="14.45" customHeight="1" x14ac:dyDescent="0.25">
      <c r="A257" s="153"/>
      <c r="B257" s="153"/>
      <c r="C257" s="153"/>
    </row>
    <row r="258" spans="1:3" ht="14.45" customHeight="1" x14ac:dyDescent="0.25">
      <c r="A258" s="153"/>
      <c r="B258" s="153"/>
      <c r="C258" s="153"/>
    </row>
    <row r="259" spans="1:3" ht="14.45" customHeight="1" x14ac:dyDescent="0.25">
      <c r="A259" s="153"/>
      <c r="B259" s="153"/>
      <c r="C259" s="153"/>
    </row>
    <row r="260" spans="1:3" ht="14.45" customHeight="1" x14ac:dyDescent="0.25">
      <c r="A260" s="153"/>
      <c r="B260" s="153"/>
      <c r="C260" s="153"/>
    </row>
    <row r="261" spans="1:3" ht="14.45" customHeight="1" x14ac:dyDescent="0.25">
      <c r="A261" s="153"/>
      <c r="B261" s="153"/>
      <c r="C261" s="153"/>
    </row>
    <row r="262" spans="1:3" ht="14.45" customHeight="1" x14ac:dyDescent="0.25">
      <c r="A262" s="153"/>
      <c r="B262" s="153"/>
      <c r="C262" s="153"/>
    </row>
    <row r="263" spans="1:3" ht="14.45" customHeight="1" x14ac:dyDescent="0.25">
      <c r="A263" s="153"/>
      <c r="B263" s="153"/>
      <c r="C263" s="153"/>
    </row>
    <row r="264" spans="1:3" ht="14.45" customHeight="1" x14ac:dyDescent="0.25">
      <c r="A264" s="153"/>
      <c r="B264" s="153"/>
      <c r="C264" s="153"/>
    </row>
    <row r="265" spans="1:3" ht="14.45" customHeight="1" x14ac:dyDescent="0.25">
      <c r="A265" s="153"/>
      <c r="B265" s="153"/>
      <c r="C265" s="153"/>
    </row>
    <row r="266" spans="1:3" ht="14.45" customHeight="1" x14ac:dyDescent="0.25">
      <c r="A266" s="153"/>
      <c r="B266" s="153"/>
      <c r="C266" s="153"/>
    </row>
    <row r="267" spans="1:3" ht="14.45" customHeight="1" x14ac:dyDescent="0.25">
      <c r="A267" s="153"/>
      <c r="B267" s="153"/>
      <c r="C267" s="153"/>
    </row>
    <row r="268" spans="1:3" ht="14.45" customHeight="1" x14ac:dyDescent="0.25">
      <c r="A268" s="153"/>
      <c r="B268" s="153"/>
      <c r="C268" s="153"/>
    </row>
    <row r="269" spans="1:3" ht="14.45" customHeight="1" x14ac:dyDescent="0.25">
      <c r="A269" s="153"/>
      <c r="B269" s="153"/>
      <c r="C269" s="153"/>
    </row>
    <row r="270" spans="1:3" ht="14.45" customHeight="1" x14ac:dyDescent="0.25">
      <c r="A270" s="153"/>
      <c r="B270" s="153"/>
      <c r="C270" s="153"/>
    </row>
    <row r="271" spans="1:3" ht="14.45" customHeight="1" x14ac:dyDescent="0.25">
      <c r="A271" s="153"/>
      <c r="B271" s="153"/>
      <c r="C271" s="153"/>
    </row>
    <row r="272" spans="1:3" ht="14.45" customHeight="1" x14ac:dyDescent="0.25">
      <c r="A272" s="153"/>
      <c r="B272" s="153"/>
      <c r="C272" s="153"/>
    </row>
    <row r="273" spans="1:3" ht="14.45" customHeight="1" x14ac:dyDescent="0.25">
      <c r="A273" s="153"/>
      <c r="B273" s="153"/>
      <c r="C273" s="153"/>
    </row>
    <row r="274" spans="1:3" ht="14.45" customHeight="1" x14ac:dyDescent="0.25">
      <c r="A274" s="153"/>
      <c r="B274" s="153"/>
      <c r="C274" s="153"/>
    </row>
    <row r="275" spans="1:3" ht="14.45" customHeight="1" x14ac:dyDescent="0.25">
      <c r="A275" s="153"/>
      <c r="B275" s="153"/>
      <c r="C275" s="153"/>
    </row>
    <row r="276" spans="1:3" ht="14.45" customHeight="1" x14ac:dyDescent="0.25">
      <c r="A276" s="153"/>
      <c r="B276" s="153"/>
      <c r="C276" s="153"/>
    </row>
    <row r="277" spans="1:3" ht="14.45" customHeight="1" x14ac:dyDescent="0.25">
      <c r="A277" s="153"/>
      <c r="B277" s="153"/>
      <c r="C277" s="153"/>
    </row>
    <row r="278" spans="1:3" ht="14.45" customHeight="1" x14ac:dyDescent="0.25">
      <c r="A278" s="153"/>
      <c r="B278" s="153"/>
      <c r="C278" s="153"/>
    </row>
    <row r="279" spans="1:3" ht="14.45" customHeight="1" x14ac:dyDescent="0.25">
      <c r="A279" s="153"/>
      <c r="B279" s="153"/>
      <c r="C279" s="153"/>
    </row>
    <row r="280" spans="1:3" ht="14.45" customHeight="1" x14ac:dyDescent="0.25">
      <c r="A280" s="153"/>
      <c r="B280" s="153"/>
      <c r="C280" s="153"/>
    </row>
    <row r="281" spans="1:3" ht="14.45" customHeight="1" x14ac:dyDescent="0.25">
      <c r="A281" s="153"/>
      <c r="B281" s="153"/>
      <c r="C281" s="153"/>
    </row>
    <row r="282" spans="1:3" ht="14.45" customHeight="1" x14ac:dyDescent="0.25">
      <c r="A282" s="153"/>
      <c r="B282" s="153"/>
      <c r="C282" s="153"/>
    </row>
    <row r="283" spans="1:3" ht="14.45" customHeight="1" x14ac:dyDescent="0.25">
      <c r="A283" s="153"/>
      <c r="B283" s="153"/>
      <c r="C283" s="153"/>
    </row>
    <row r="284" spans="1:3" ht="14.45" customHeight="1" x14ac:dyDescent="0.25">
      <c r="A284" s="153"/>
      <c r="B284" s="153"/>
      <c r="C284" s="153"/>
    </row>
    <row r="285" spans="1:3" ht="14.45" customHeight="1" x14ac:dyDescent="0.25">
      <c r="A285" s="153"/>
      <c r="B285" s="153"/>
      <c r="C285" s="153"/>
    </row>
    <row r="286" spans="1:3" ht="14.45" customHeight="1" x14ac:dyDescent="0.25">
      <c r="A286" s="153"/>
      <c r="B286" s="153"/>
      <c r="C286" s="153"/>
    </row>
    <row r="287" spans="1:3" ht="14.45" customHeight="1" x14ac:dyDescent="0.25">
      <c r="A287" s="153"/>
      <c r="B287" s="153"/>
      <c r="C287" s="153"/>
    </row>
    <row r="288" spans="1:3" ht="14.45" customHeight="1" x14ac:dyDescent="0.25">
      <c r="A288" s="153"/>
      <c r="B288" s="153"/>
      <c r="C288" s="153"/>
    </row>
    <row r="289" spans="1:3" ht="14.45" customHeight="1" x14ac:dyDescent="0.25">
      <c r="A289" s="153"/>
      <c r="B289" s="153"/>
      <c r="C289" s="153"/>
    </row>
    <row r="290" spans="1:3" ht="14.45" customHeight="1" x14ac:dyDescent="0.25">
      <c r="A290" s="153"/>
      <c r="B290" s="153"/>
      <c r="C290" s="153"/>
    </row>
    <row r="291" spans="1:3" ht="14.45" customHeight="1" x14ac:dyDescent="0.25">
      <c r="A291" s="153"/>
      <c r="B291" s="153"/>
      <c r="C291" s="153"/>
    </row>
    <row r="292" spans="1:3" ht="14.45" customHeight="1" x14ac:dyDescent="0.25">
      <c r="A292" s="153"/>
      <c r="B292" s="153"/>
      <c r="C292" s="153"/>
    </row>
    <row r="293" spans="1:3" ht="14.45" customHeight="1" x14ac:dyDescent="0.25">
      <c r="A293" s="153"/>
      <c r="B293" s="153"/>
      <c r="C293" s="153"/>
    </row>
    <row r="294" spans="1:3" ht="14.45" customHeight="1" x14ac:dyDescent="0.25">
      <c r="A294" s="153"/>
      <c r="B294" s="153"/>
      <c r="C294" s="153"/>
    </row>
    <row r="295" spans="1:3" ht="14.45" customHeight="1" x14ac:dyDescent="0.25">
      <c r="A295" s="153"/>
      <c r="B295" s="153"/>
      <c r="C295" s="153"/>
    </row>
    <row r="296" spans="1:3" ht="14.45" customHeight="1" x14ac:dyDescent="0.25">
      <c r="A296" s="153"/>
      <c r="B296" s="153"/>
      <c r="C296" s="153"/>
    </row>
    <row r="297" spans="1:3" ht="14.45" customHeight="1" x14ac:dyDescent="0.25">
      <c r="A297" s="153"/>
      <c r="B297" s="153"/>
      <c r="C297" s="153"/>
    </row>
    <row r="298" spans="1:3" ht="14.45" customHeight="1" x14ac:dyDescent="0.25">
      <c r="A298" s="153"/>
      <c r="B298" s="153"/>
      <c r="C298" s="153"/>
    </row>
    <row r="299" spans="1:3" ht="14.45" customHeight="1" x14ac:dyDescent="0.25">
      <c r="A299" s="153"/>
      <c r="B299" s="153"/>
      <c r="C299" s="153"/>
    </row>
    <row r="300" spans="1:3" ht="14.45" customHeight="1" x14ac:dyDescent="0.25">
      <c r="A300" s="153"/>
      <c r="B300" s="153"/>
      <c r="C300" s="153"/>
    </row>
    <row r="301" spans="1:3" ht="14.45" customHeight="1" x14ac:dyDescent="0.25">
      <c r="A301" s="153"/>
      <c r="B301" s="153"/>
      <c r="C301" s="153"/>
    </row>
    <row r="302" spans="1:3" ht="14.45" customHeight="1" x14ac:dyDescent="0.25">
      <c r="A302" s="153"/>
      <c r="B302" s="153"/>
      <c r="C302" s="153"/>
    </row>
    <row r="303" spans="1:3" ht="14.45" customHeight="1" x14ac:dyDescent="0.25">
      <c r="A303" s="153"/>
      <c r="B303" s="153"/>
      <c r="C303" s="153"/>
    </row>
    <row r="304" spans="1:3" ht="14.45" customHeight="1" x14ac:dyDescent="0.25">
      <c r="A304" s="153"/>
      <c r="B304" s="153"/>
      <c r="C304" s="153"/>
    </row>
    <row r="305" spans="1:3" ht="14.45" customHeight="1" x14ac:dyDescent="0.25">
      <c r="A305" s="153"/>
      <c r="B305" s="153"/>
      <c r="C305" s="153"/>
    </row>
    <row r="306" spans="1:3" ht="14.45" customHeight="1" x14ac:dyDescent="0.25">
      <c r="A306" s="153"/>
      <c r="B306" s="153"/>
      <c r="C306" s="153"/>
    </row>
    <row r="307" spans="1:3" ht="14.45" customHeight="1" x14ac:dyDescent="0.25">
      <c r="A307" s="153"/>
      <c r="B307" s="153"/>
      <c r="C307" s="153"/>
    </row>
    <row r="308" spans="1:3" ht="14.45" customHeight="1" x14ac:dyDescent="0.25">
      <c r="A308" s="153"/>
      <c r="B308" s="153"/>
      <c r="C308" s="153"/>
    </row>
    <row r="309" spans="1:3" ht="14.45" customHeight="1" x14ac:dyDescent="0.25">
      <c r="A309" s="153"/>
      <c r="B309" s="153"/>
      <c r="C309" s="153"/>
    </row>
    <row r="310" spans="1:3" ht="14.45" customHeight="1" x14ac:dyDescent="0.25">
      <c r="A310" s="153"/>
      <c r="B310" s="153"/>
      <c r="C310" s="153"/>
    </row>
    <row r="311" spans="1:3" ht="14.45" customHeight="1" x14ac:dyDescent="0.25">
      <c r="A311" s="153"/>
      <c r="B311" s="153"/>
      <c r="C311" s="153"/>
    </row>
    <row r="312" spans="1:3" ht="14.45" customHeight="1" x14ac:dyDescent="0.25">
      <c r="A312" s="153"/>
      <c r="B312" s="153"/>
      <c r="C312" s="153"/>
    </row>
    <row r="313" spans="1:3" ht="14.45" customHeight="1" x14ac:dyDescent="0.25">
      <c r="A313" s="153"/>
      <c r="B313" s="153"/>
      <c r="C313" s="153"/>
    </row>
    <row r="314" spans="1:3" ht="14.45" customHeight="1" x14ac:dyDescent="0.25">
      <c r="A314" s="153"/>
      <c r="B314" s="153"/>
      <c r="C314" s="153"/>
    </row>
    <row r="315" spans="1:3" ht="14.45" customHeight="1" x14ac:dyDescent="0.25">
      <c r="A315" s="153"/>
      <c r="B315" s="153"/>
      <c r="C315" s="153"/>
    </row>
    <row r="316" spans="1:3" ht="14.45" customHeight="1" x14ac:dyDescent="0.25">
      <c r="A316" s="153"/>
      <c r="B316" s="153"/>
      <c r="C316" s="153"/>
    </row>
    <row r="317" spans="1:3" ht="14.45" customHeight="1" x14ac:dyDescent="0.25">
      <c r="A317" s="153"/>
      <c r="B317" s="153"/>
      <c r="C317" s="153"/>
    </row>
    <row r="318" spans="1:3" ht="14.45" customHeight="1" x14ac:dyDescent="0.25">
      <c r="A318" s="153"/>
      <c r="B318" s="153"/>
      <c r="C318" s="153"/>
    </row>
    <row r="319" spans="1:3" ht="14.45" customHeight="1" x14ac:dyDescent="0.25">
      <c r="A319" s="153"/>
      <c r="B319" s="153"/>
      <c r="C319" s="153"/>
    </row>
    <row r="320" spans="1:3" ht="14.45" customHeight="1" x14ac:dyDescent="0.25">
      <c r="A320" s="153"/>
      <c r="B320" s="153"/>
      <c r="C320" s="153"/>
    </row>
  </sheetData>
  <sheetProtection password="CE28" sheet="1" objects="1" scenarios="1"/>
  <autoFilter ref="A1:C320"/>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FF"/>
  </sheetPr>
  <dimension ref="A1"/>
  <sheetViews>
    <sheetView showGridLines="0" zoomScale="69" zoomScaleNormal="69" workbookViewId="0"/>
  </sheetViews>
  <sheetFormatPr defaultColWidth="8.7109375" defaultRowHeight="15" x14ac:dyDescent="0.25"/>
  <cols>
    <col min="1" max="16384" width="8.7109375" style="151"/>
  </cols>
  <sheetData/>
  <pageMargins left="0.7" right="0.7" top="0.75" bottom="0.75" header="0.3" footer="0.3"/>
  <pageSetup orientation="portrait" horizontalDpi="0"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9"/>
  </sheetPr>
  <dimension ref="A1:AU44"/>
  <sheetViews>
    <sheetView showGridLines="0" tabSelected="1" topLeftCell="A31" zoomScale="80" zoomScaleNormal="80" zoomScaleSheetLayoutView="70" zoomScalePageLayoutView="91" workbookViewId="0">
      <pane xSplit="27855" topLeftCell="AS1"/>
      <selection activeCell="E35" sqref="E35"/>
      <selection pane="topRight" activeCell="AB31" sqref="AB31"/>
    </sheetView>
  </sheetViews>
  <sheetFormatPr defaultColWidth="8.7109375" defaultRowHeight="60" customHeight="1" x14ac:dyDescent="0.25"/>
  <cols>
    <col min="1" max="1" width="5.7109375" style="239" bestFit="1" customWidth="1"/>
    <col min="2" max="2" width="6.42578125" style="231" bestFit="1" customWidth="1"/>
    <col min="3" max="3" width="16.28515625" style="231" bestFit="1" customWidth="1"/>
    <col min="4" max="4" width="24.85546875" style="259" customWidth="1"/>
    <col min="5" max="5" width="28.5703125" style="168" customWidth="1"/>
    <col min="6" max="6" width="25.5703125" style="121" customWidth="1"/>
    <col min="7" max="7" width="12.85546875" style="168" bestFit="1" customWidth="1"/>
    <col min="8" max="8" width="25.5703125" style="168" customWidth="1"/>
    <col min="9" max="9" width="25.5703125" style="121" customWidth="1"/>
    <col min="10" max="10" width="25.5703125" style="168" customWidth="1"/>
    <col min="11" max="11" width="25.5703125" style="121" customWidth="1"/>
    <col min="12" max="12" width="7.140625" style="221" customWidth="1"/>
    <col min="13" max="13" width="22.7109375" style="168" customWidth="1"/>
    <col min="14" max="14" width="17.42578125" style="168" customWidth="1"/>
    <col min="15" max="15" width="20.5703125" style="168" customWidth="1"/>
    <col min="16" max="16" width="9.42578125" style="168" bestFit="1" customWidth="1"/>
    <col min="17" max="17" width="9.42578125" style="121" customWidth="1"/>
    <col min="18" max="18" width="43.5703125" style="168" customWidth="1"/>
    <col min="19" max="19" width="35.28515625" style="168" customWidth="1"/>
    <col min="20" max="20" width="36.7109375" style="168" customWidth="1"/>
    <col min="21" max="21" width="34.7109375" style="168" customWidth="1"/>
    <col min="22" max="22" width="21.85546875" style="168" bestFit="1" customWidth="1"/>
    <col min="23" max="23" width="21.85546875" style="168" customWidth="1"/>
    <col min="24" max="25" width="13.7109375" style="168" customWidth="1"/>
    <col min="26" max="27" width="10.5703125" style="168" customWidth="1"/>
    <col min="28" max="28" width="9.5703125" style="168" customWidth="1"/>
    <col min="29" max="30" width="11.140625" style="168" customWidth="1"/>
    <col min="31" max="31" width="12.42578125" style="168" customWidth="1"/>
    <col min="32" max="32" width="13.140625" style="168" customWidth="1"/>
    <col min="33" max="33" width="15.5703125" style="168" customWidth="1"/>
    <col min="34" max="34" width="20" style="168" customWidth="1"/>
    <col min="35" max="35" width="17.5703125" style="168" customWidth="1"/>
    <col min="36" max="36" width="15.42578125" style="168" customWidth="1"/>
    <col min="37" max="37" width="15.5703125" style="168" customWidth="1"/>
    <col min="38" max="38" width="10.5703125" style="168" customWidth="1"/>
    <col min="39" max="39" width="11.140625" style="168" customWidth="1"/>
    <col min="40" max="40" width="15.5703125" style="168" customWidth="1"/>
    <col min="41" max="41" width="22.7109375" style="168" customWidth="1"/>
    <col min="42" max="42" width="9" style="168" customWidth="1"/>
    <col min="43" max="43" width="10.42578125" style="168" customWidth="1"/>
    <col min="44" max="44" width="14.5703125" style="168" customWidth="1"/>
    <col min="45" max="45" width="19.140625" style="219" bestFit="1" customWidth="1"/>
    <col min="46" max="46" width="8.7109375" style="220"/>
    <col min="47" max="47" width="8.7109375" style="219"/>
    <col min="48" max="48" width="18.140625" style="220" bestFit="1" customWidth="1"/>
    <col min="49" max="49" width="15.140625" style="220" bestFit="1" customWidth="1"/>
    <col min="50" max="50" width="14.140625" style="220" bestFit="1" customWidth="1"/>
    <col min="51" max="51" width="12.85546875" style="220" bestFit="1" customWidth="1"/>
    <col min="52" max="16384" width="8.7109375" style="220"/>
  </cols>
  <sheetData>
    <row r="1" spans="1:47" ht="17.100000000000001" customHeight="1" x14ac:dyDescent="0.25">
      <c r="A1" s="456"/>
      <c r="B1" s="456"/>
      <c r="C1" s="458" t="s">
        <v>505</v>
      </c>
      <c r="D1" s="458"/>
      <c r="E1" s="458"/>
      <c r="F1" s="458"/>
      <c r="G1" s="458"/>
      <c r="H1" s="458"/>
      <c r="I1" s="458"/>
      <c r="J1" s="458"/>
      <c r="K1" s="458"/>
      <c r="L1" s="458"/>
      <c r="M1" s="458"/>
      <c r="N1" s="458"/>
      <c r="O1" s="458"/>
      <c r="P1" s="458"/>
      <c r="Q1" s="458"/>
      <c r="R1" s="458"/>
      <c r="S1" s="458"/>
      <c r="T1" s="458"/>
      <c r="U1" s="458"/>
      <c r="V1" s="458"/>
      <c r="W1" s="458"/>
      <c r="X1" s="458"/>
      <c r="Y1" s="458"/>
      <c r="Z1" s="458"/>
      <c r="AA1" s="458"/>
      <c r="AB1" s="458"/>
      <c r="AC1" s="458"/>
      <c r="AD1" s="458"/>
      <c r="AE1" s="458"/>
      <c r="AF1" s="458"/>
      <c r="AG1" s="458"/>
      <c r="AH1" s="458"/>
      <c r="AI1" s="458"/>
      <c r="AJ1" s="458"/>
      <c r="AK1" s="458"/>
      <c r="AL1" s="458"/>
      <c r="AM1" s="458"/>
      <c r="AN1" s="458"/>
      <c r="AO1" s="458"/>
      <c r="AP1" s="458"/>
      <c r="AQ1" s="458"/>
      <c r="AR1" s="458"/>
    </row>
    <row r="2" spans="1:47" ht="17.100000000000001" customHeight="1" x14ac:dyDescent="0.25">
      <c r="A2" s="456"/>
      <c r="B2" s="456"/>
      <c r="C2" s="459" t="s">
        <v>521</v>
      </c>
      <c r="D2" s="459"/>
      <c r="E2" s="459"/>
      <c r="F2" s="459"/>
      <c r="G2" s="459"/>
      <c r="H2" s="459"/>
      <c r="I2" s="459"/>
      <c r="J2" s="459"/>
      <c r="K2" s="459"/>
      <c r="L2" s="459"/>
      <c r="M2" s="459"/>
      <c r="N2" s="459"/>
      <c r="O2" s="459"/>
      <c r="P2" s="459"/>
      <c r="Q2" s="459"/>
      <c r="R2" s="459"/>
      <c r="S2" s="459"/>
      <c r="T2" s="459"/>
      <c r="U2" s="459"/>
      <c r="V2" s="459"/>
      <c r="W2" s="459"/>
      <c r="X2" s="459"/>
      <c r="Y2" s="459"/>
      <c r="Z2" s="459"/>
      <c r="AA2" s="459"/>
      <c r="AB2" s="459"/>
      <c r="AC2" s="459"/>
      <c r="AD2" s="459"/>
      <c r="AE2" s="459"/>
      <c r="AF2" s="459"/>
      <c r="AG2" s="459"/>
      <c r="AH2" s="459"/>
      <c r="AI2" s="459"/>
      <c r="AJ2" s="459"/>
      <c r="AK2" s="459"/>
      <c r="AL2" s="459"/>
      <c r="AM2" s="459"/>
      <c r="AN2" s="459"/>
      <c r="AO2" s="459"/>
      <c r="AP2" s="459"/>
      <c r="AQ2" s="459"/>
      <c r="AR2" s="459"/>
    </row>
    <row r="3" spans="1:47" ht="17.100000000000001" customHeight="1" x14ac:dyDescent="0.25">
      <c r="A3" s="456"/>
      <c r="B3" s="456"/>
      <c r="C3" s="459" t="s">
        <v>39</v>
      </c>
      <c r="D3" s="459"/>
      <c r="E3" s="459"/>
      <c r="F3" s="459"/>
      <c r="G3" s="459"/>
      <c r="H3" s="459"/>
      <c r="I3" s="459"/>
      <c r="J3" s="459"/>
      <c r="K3" s="459"/>
      <c r="L3" s="459"/>
      <c r="M3" s="459"/>
      <c r="N3" s="459"/>
      <c r="O3" s="459"/>
      <c r="P3" s="459"/>
      <c r="Q3" s="459"/>
      <c r="R3" s="459"/>
      <c r="S3" s="459"/>
      <c r="T3" s="459"/>
      <c r="U3" s="459"/>
      <c r="V3" s="459"/>
      <c r="W3" s="459"/>
      <c r="X3" s="459"/>
      <c r="Y3" s="459"/>
      <c r="Z3" s="459"/>
      <c r="AA3" s="459"/>
      <c r="AB3" s="459"/>
      <c r="AC3" s="459"/>
      <c r="AD3" s="459"/>
      <c r="AE3" s="459"/>
      <c r="AF3" s="459"/>
      <c r="AG3" s="459"/>
      <c r="AH3" s="459"/>
      <c r="AI3" s="459"/>
      <c r="AJ3" s="459"/>
      <c r="AK3" s="459"/>
      <c r="AL3" s="459"/>
      <c r="AM3" s="459"/>
      <c r="AN3" s="459"/>
      <c r="AO3" s="459"/>
      <c r="AP3" s="459"/>
      <c r="AQ3" s="459"/>
      <c r="AR3" s="459"/>
    </row>
    <row r="4" spans="1:47" ht="17.100000000000001" customHeight="1" x14ac:dyDescent="0.25">
      <c r="A4" s="456"/>
      <c r="B4" s="456"/>
      <c r="C4" s="459" t="s">
        <v>97</v>
      </c>
      <c r="D4" s="459"/>
      <c r="E4" s="459"/>
      <c r="F4" s="459"/>
      <c r="G4" s="459"/>
      <c r="H4" s="459"/>
      <c r="I4" s="459"/>
      <c r="J4" s="459"/>
      <c r="K4" s="459"/>
      <c r="L4" s="459"/>
      <c r="M4" s="459"/>
      <c r="N4" s="459"/>
      <c r="O4" s="459"/>
      <c r="P4" s="459"/>
      <c r="Q4" s="459"/>
      <c r="R4" s="459"/>
      <c r="S4" s="459"/>
      <c r="T4" s="459"/>
      <c r="U4" s="459"/>
      <c r="V4" s="459"/>
      <c r="W4" s="459"/>
      <c r="X4" s="459"/>
      <c r="Y4" s="459"/>
      <c r="Z4" s="459"/>
      <c r="AA4" s="459"/>
      <c r="AB4" s="459"/>
      <c r="AC4" s="459"/>
      <c r="AD4" s="459"/>
      <c r="AE4" s="459"/>
      <c r="AF4" s="459"/>
      <c r="AG4" s="459"/>
      <c r="AH4" s="459"/>
      <c r="AI4" s="459"/>
      <c r="AJ4" s="459"/>
      <c r="AK4" s="459"/>
      <c r="AL4" s="459"/>
      <c r="AM4" s="459"/>
      <c r="AN4" s="459"/>
      <c r="AO4" s="459"/>
      <c r="AP4" s="459"/>
      <c r="AQ4" s="459"/>
      <c r="AR4" s="459"/>
    </row>
    <row r="5" spans="1:47" ht="17.100000000000001" customHeight="1" thickBot="1" x14ac:dyDescent="0.3">
      <c r="A5" s="457"/>
      <c r="B5" s="457"/>
      <c r="C5" s="460" t="s">
        <v>506</v>
      </c>
      <c r="D5" s="460"/>
      <c r="E5" s="460"/>
      <c r="F5" s="460"/>
      <c r="G5" s="460"/>
      <c r="H5" s="460"/>
      <c r="I5" s="460"/>
      <c r="J5" s="460"/>
      <c r="K5" s="460"/>
      <c r="L5" s="460"/>
      <c r="M5" s="460"/>
      <c r="N5" s="460"/>
      <c r="O5" s="460"/>
      <c r="P5" s="460"/>
      <c r="Q5" s="460"/>
      <c r="R5" s="460"/>
      <c r="S5" s="460"/>
      <c r="T5" s="460"/>
      <c r="U5" s="460"/>
      <c r="V5" s="460"/>
      <c r="W5" s="460"/>
      <c r="X5" s="460"/>
      <c r="Y5" s="460"/>
      <c r="Z5" s="460"/>
      <c r="AA5" s="460"/>
      <c r="AB5" s="460"/>
      <c r="AC5" s="460"/>
      <c r="AD5" s="460"/>
      <c r="AE5" s="460"/>
      <c r="AF5" s="460"/>
      <c r="AG5" s="460"/>
      <c r="AH5" s="460"/>
      <c r="AI5" s="460"/>
      <c r="AJ5" s="460"/>
      <c r="AK5" s="460"/>
      <c r="AL5" s="460"/>
      <c r="AM5" s="460"/>
      <c r="AN5" s="460"/>
      <c r="AO5" s="460"/>
      <c r="AP5" s="460"/>
      <c r="AQ5" s="460"/>
      <c r="AR5" s="460"/>
    </row>
    <row r="6" spans="1:47" ht="20.100000000000001" customHeight="1" thickBot="1" x14ac:dyDescent="0.3">
      <c r="A6" s="464" t="s">
        <v>519</v>
      </c>
      <c r="B6" s="465"/>
      <c r="C6" s="485" t="s">
        <v>482</v>
      </c>
      <c r="D6" s="486"/>
      <c r="E6" s="245" t="s">
        <v>501</v>
      </c>
      <c r="F6" s="245">
        <f>COUNTA(E12:E44)</f>
        <v>29</v>
      </c>
      <c r="G6" s="476" t="s">
        <v>489</v>
      </c>
      <c r="H6" s="476"/>
      <c r="I6" s="246" t="s">
        <v>27</v>
      </c>
      <c r="J6" s="246">
        <f>COUNTIF(P12:P32,I6)</f>
        <v>21</v>
      </c>
      <c r="K6" s="476" t="s">
        <v>485</v>
      </c>
      <c r="L6" s="478" t="s">
        <v>16</v>
      </c>
      <c r="M6" s="478"/>
      <c r="N6" s="246" t="s">
        <v>27</v>
      </c>
      <c r="O6" s="246">
        <f>COUNTIFS(AC12:AC32,"Yes",P12:P32,N6)</f>
        <v>1</v>
      </c>
      <c r="P6" s="470" t="s">
        <v>486</v>
      </c>
      <c r="Q6" s="470"/>
      <c r="R6" s="462" t="s">
        <v>478</v>
      </c>
      <c r="S6" s="462"/>
      <c r="T6" s="480" t="s">
        <v>479</v>
      </c>
      <c r="U6" s="480"/>
      <c r="V6" s="489" t="s">
        <v>487</v>
      </c>
      <c r="W6" s="462" t="s">
        <v>478</v>
      </c>
      <c r="X6" s="462"/>
      <c r="Y6" s="480" t="s">
        <v>479</v>
      </c>
      <c r="Z6" s="480"/>
      <c r="AA6" s="491" t="s">
        <v>472</v>
      </c>
      <c r="AB6" s="462" t="s">
        <v>478</v>
      </c>
      <c r="AC6" s="462"/>
      <c r="AD6" s="462"/>
      <c r="AE6" s="480" t="s">
        <v>479</v>
      </c>
      <c r="AF6" s="480"/>
      <c r="AG6" s="480"/>
      <c r="AH6" s="470" t="s">
        <v>499</v>
      </c>
      <c r="AI6" s="462" t="s">
        <v>478</v>
      </c>
      <c r="AJ6" s="462"/>
      <c r="AK6" s="480" t="s">
        <v>479</v>
      </c>
      <c r="AL6" s="480"/>
      <c r="AM6" s="481" t="s">
        <v>500</v>
      </c>
      <c r="AN6" s="462" t="s">
        <v>478</v>
      </c>
      <c r="AO6" s="462"/>
      <c r="AP6" s="480" t="s">
        <v>479</v>
      </c>
      <c r="AQ6" s="480"/>
      <c r="AR6" s="480"/>
      <c r="AS6" s="220"/>
      <c r="AU6" s="220"/>
    </row>
    <row r="7" spans="1:47" ht="20.100000000000001" customHeight="1" thickBot="1" x14ac:dyDescent="0.3">
      <c r="A7" s="466"/>
      <c r="B7" s="467"/>
      <c r="C7" s="485"/>
      <c r="D7" s="486"/>
      <c r="E7" s="224" t="s">
        <v>79</v>
      </c>
      <c r="F7" s="224">
        <f>COUNTIF(AN12:AN44,E7)</f>
        <v>0</v>
      </c>
      <c r="G7" s="477"/>
      <c r="H7" s="477"/>
      <c r="I7" s="225" t="s">
        <v>81</v>
      </c>
      <c r="J7" s="225">
        <f>COUNTIF(P12:P32,I7)</f>
        <v>0</v>
      </c>
      <c r="K7" s="477"/>
      <c r="L7" s="479" t="s">
        <v>16</v>
      </c>
      <c r="M7" s="479"/>
      <c r="N7" s="225" t="s">
        <v>81</v>
      </c>
      <c r="O7" s="225">
        <f>COUNTIFS(AC12:AC32,"Yes",P12:P32,N7)</f>
        <v>0</v>
      </c>
      <c r="P7" s="471"/>
      <c r="Q7" s="471"/>
      <c r="R7" s="223" t="s">
        <v>27</v>
      </c>
      <c r="S7" s="223">
        <f>COUNTIFS(AQ12:AQ32,"C",P12:P32,R7)</f>
        <v>0</v>
      </c>
      <c r="T7" s="223" t="s">
        <v>27</v>
      </c>
      <c r="U7" s="223">
        <f>COUNTIFS(AQ12:AQ32,"NYC",P12:P32,T7)</f>
        <v>0</v>
      </c>
      <c r="V7" s="490"/>
      <c r="W7" s="223" t="s">
        <v>27</v>
      </c>
      <c r="X7" s="223">
        <f>COUNTIFS(AQ12:AQ32,"C",P12:P32,W7,AC12:AC32,"Yes")</f>
        <v>0</v>
      </c>
      <c r="Y7" s="223" t="s">
        <v>27</v>
      </c>
      <c r="Z7" s="223">
        <f>COUNTIFS(AQ12:AQ32,"NYC",P12:P32,Y7,AC12:AC32,"Yes")</f>
        <v>0</v>
      </c>
      <c r="AA7" s="492"/>
      <c r="AB7" s="461" t="s">
        <v>27</v>
      </c>
      <c r="AC7" s="461"/>
      <c r="AD7" s="223">
        <f>COUNTIFS(AQ12:AQ32,"C",P12:P32,AB7,AE12:AE32,"Yes")</f>
        <v>0</v>
      </c>
      <c r="AE7" s="461" t="s">
        <v>27</v>
      </c>
      <c r="AF7" s="461"/>
      <c r="AG7" s="223">
        <f>COUNTIFS(AQ12:AQ32,"NYC",P12:P32,AE7,AE12:AE32,"Yes")</f>
        <v>0</v>
      </c>
      <c r="AH7" s="471"/>
      <c r="AI7" s="223" t="s">
        <v>27</v>
      </c>
      <c r="AJ7" s="223">
        <f>COUNTIFS(AQ12:AQ32,"C",AC12:AC32,"No",AE12:AE32,"No",P12:P32,AI7)</f>
        <v>0</v>
      </c>
      <c r="AK7" s="223" t="s">
        <v>27</v>
      </c>
      <c r="AL7" s="223">
        <f>COUNTIFS(AQ12:AQ32,"NYC",AC12:AC32,"No",AE12:AE32,"No",P12:P32,AK7)</f>
        <v>0</v>
      </c>
      <c r="AM7" s="482"/>
      <c r="AN7" s="223" t="s">
        <v>27</v>
      </c>
      <c r="AO7" s="223">
        <f>COUNTIFS(AQ12:AQ32,"C",AC12:AC32,"Yes",AE12:AE32,"Yes",P12:P32,AN7)</f>
        <v>0</v>
      </c>
      <c r="AP7" s="461" t="s">
        <v>27</v>
      </c>
      <c r="AQ7" s="461"/>
      <c r="AR7" s="223">
        <f>COUNTIFS(AQ12:AQ32,"NYC",AC12:AC32,"Yes",AE12:AE32,"Yes",P12:P32,AP7)</f>
        <v>0</v>
      </c>
      <c r="AS7" s="220"/>
      <c r="AU7" s="220"/>
    </row>
    <row r="8" spans="1:47" ht="20.100000000000001" customHeight="1" thickBot="1" x14ac:dyDescent="0.3">
      <c r="A8" s="468"/>
      <c r="B8" s="469"/>
      <c r="C8" s="485"/>
      <c r="D8" s="486"/>
      <c r="E8" s="222" t="s">
        <v>95</v>
      </c>
      <c r="F8" s="222">
        <f>F6-F7</f>
        <v>29</v>
      </c>
      <c r="G8" s="477"/>
      <c r="H8" s="477"/>
      <c r="I8" s="222" t="s">
        <v>481</v>
      </c>
      <c r="J8" s="222">
        <f>COUNTIF(AC12:AC32,"Yes")</f>
        <v>1</v>
      </c>
      <c r="K8" s="477"/>
      <c r="L8" s="454" t="s">
        <v>472</v>
      </c>
      <c r="M8" s="454"/>
      <c r="N8" s="223" t="s">
        <v>27</v>
      </c>
      <c r="O8" s="223">
        <f>COUNTIFS(AE12:AE33,"Yes",P12:P33,N8)</f>
        <v>3</v>
      </c>
      <c r="P8" s="471"/>
      <c r="Q8" s="471"/>
      <c r="R8" s="225" t="s">
        <v>81</v>
      </c>
      <c r="S8" s="225">
        <f>COUNTIFS(AQ12:AQ32,"C",P12:P32,R8)</f>
        <v>0</v>
      </c>
      <c r="T8" s="225" t="s">
        <v>81</v>
      </c>
      <c r="U8" s="225">
        <f>COUNTIFS(AQ12:AQ32,"NYC",P12:P32,T8)</f>
        <v>0</v>
      </c>
      <c r="V8" s="490"/>
      <c r="W8" s="225" t="s">
        <v>81</v>
      </c>
      <c r="X8" s="225">
        <f>COUNTIFS(AQ12:AQ32,"C",P12:P32,W8,AC12:AC32,"Yes")</f>
        <v>0</v>
      </c>
      <c r="Y8" s="225" t="s">
        <v>81</v>
      </c>
      <c r="Z8" s="225">
        <f>COUNTIFS(AQ12:AQ32,"NYC",P12:P32,Y8,AC12:AC32,"Yes")</f>
        <v>0</v>
      </c>
      <c r="AA8" s="492"/>
      <c r="AB8" s="463" t="s">
        <v>81</v>
      </c>
      <c r="AC8" s="463"/>
      <c r="AD8" s="225">
        <f>COUNTIFS(AQ12:AQ32,"C",P12:P32,AB8,AE12:AE32,"Yes")</f>
        <v>0</v>
      </c>
      <c r="AE8" s="463" t="s">
        <v>81</v>
      </c>
      <c r="AF8" s="463"/>
      <c r="AG8" s="225">
        <f>COUNTIFS(AQ12:AQ32,"NYC",P12:P32,AE8,AE12:AE32,"Yes")</f>
        <v>0</v>
      </c>
      <c r="AH8" s="471"/>
      <c r="AI8" s="225" t="s">
        <v>81</v>
      </c>
      <c r="AJ8" s="225">
        <f>COUNTIFS(AQ12:AQ32,"C",AC12:AC32,"No",AE12:AE32,"No",P12:P32,AI8)</f>
        <v>0</v>
      </c>
      <c r="AK8" s="225" t="s">
        <v>81</v>
      </c>
      <c r="AL8" s="225">
        <f>COUNTIFS(AQ12:AQ32,"NYC",AC12:AC32,"No",AE12:AE32,"No",P12:P32,AK8)</f>
        <v>0</v>
      </c>
      <c r="AM8" s="482"/>
      <c r="AN8" s="225" t="s">
        <v>81</v>
      </c>
      <c r="AO8" s="225">
        <f>COUNTIFS(AQ12:AQ32,"C",AC12:AC32,"Yes",AE12:AE32,"Yes",P12:P32,AN8)</f>
        <v>0</v>
      </c>
      <c r="AP8" s="463" t="s">
        <v>81</v>
      </c>
      <c r="AQ8" s="463"/>
      <c r="AR8" s="225">
        <f>COUNTIFS(AQ12:AQ32,"NYC",AC12:AC32,"Yes",AE12:AE32,"Yes",P12:P32,AP8)</f>
        <v>0</v>
      </c>
      <c r="AS8" s="220"/>
      <c r="AU8" s="220"/>
    </row>
    <row r="9" spans="1:47" ht="20.100000000000001" customHeight="1" thickBot="1" x14ac:dyDescent="0.3">
      <c r="A9" s="483"/>
      <c r="B9" s="484"/>
      <c r="C9" s="487"/>
      <c r="D9" s="488"/>
      <c r="E9" s="226" t="s">
        <v>480</v>
      </c>
      <c r="F9" s="226">
        <f>(24-F7)</f>
        <v>24</v>
      </c>
      <c r="G9" s="477"/>
      <c r="H9" s="477"/>
      <c r="I9" s="224" t="s">
        <v>472</v>
      </c>
      <c r="J9" s="224">
        <f>COUNTIF(AE12:AE32,"Yes")</f>
        <v>3</v>
      </c>
      <c r="K9" s="477"/>
      <c r="L9" s="454" t="s">
        <v>472</v>
      </c>
      <c r="M9" s="454"/>
      <c r="N9" s="225" t="s">
        <v>81</v>
      </c>
      <c r="O9" s="225">
        <f>COUNTIFS(AE12:AE32,"Yes",P12:P32,N9)</f>
        <v>0</v>
      </c>
      <c r="P9" s="471"/>
      <c r="Q9" s="471"/>
      <c r="R9" s="226" t="s">
        <v>488</v>
      </c>
      <c r="S9" s="226">
        <f>S7+S8</f>
        <v>0</v>
      </c>
      <c r="T9" s="226" t="s">
        <v>488</v>
      </c>
      <c r="U9" s="226">
        <f>U7+U8</f>
        <v>0</v>
      </c>
      <c r="V9" s="490"/>
      <c r="W9" s="226" t="s">
        <v>488</v>
      </c>
      <c r="X9" s="226">
        <f>X7+X8</f>
        <v>0</v>
      </c>
      <c r="Y9" s="226" t="s">
        <v>488</v>
      </c>
      <c r="Z9" s="226">
        <f>Z7+Z8</f>
        <v>0</v>
      </c>
      <c r="AA9" s="492"/>
      <c r="AB9" s="455" t="s">
        <v>488</v>
      </c>
      <c r="AC9" s="455"/>
      <c r="AD9" s="226">
        <f>AD7+AD8</f>
        <v>0</v>
      </c>
      <c r="AE9" s="455" t="s">
        <v>488</v>
      </c>
      <c r="AF9" s="455"/>
      <c r="AG9" s="226">
        <f>AG7+AG8</f>
        <v>0</v>
      </c>
      <c r="AH9" s="471"/>
      <c r="AI9" s="226" t="s">
        <v>488</v>
      </c>
      <c r="AJ9" s="226">
        <f>AJ7+AJ8</f>
        <v>0</v>
      </c>
      <c r="AK9" s="226" t="s">
        <v>488</v>
      </c>
      <c r="AL9" s="226">
        <f>AL7+AL8</f>
        <v>0</v>
      </c>
      <c r="AM9" s="482"/>
      <c r="AN9" s="226" t="s">
        <v>488</v>
      </c>
      <c r="AO9" s="226">
        <f>AO7+AO8</f>
        <v>0</v>
      </c>
      <c r="AP9" s="455" t="s">
        <v>488</v>
      </c>
      <c r="AQ9" s="455"/>
      <c r="AR9" s="226">
        <f>AR7+AR8</f>
        <v>0</v>
      </c>
      <c r="AS9" s="220"/>
      <c r="AU9" s="220"/>
    </row>
    <row r="10" spans="1:47" ht="9.9499999999999993" customHeight="1" thickBot="1" x14ac:dyDescent="0.3">
      <c r="A10" s="472"/>
      <c r="B10" s="473"/>
      <c r="C10" s="473"/>
      <c r="D10" s="473"/>
      <c r="E10" s="473"/>
      <c r="F10" s="473"/>
      <c r="G10" s="473"/>
      <c r="H10" s="473"/>
      <c r="I10" s="473"/>
      <c r="J10" s="473"/>
      <c r="K10" s="473"/>
      <c r="L10" s="473"/>
      <c r="M10" s="473"/>
      <c r="N10" s="473"/>
      <c r="O10" s="473"/>
      <c r="P10" s="473"/>
      <c r="Q10" s="473"/>
      <c r="R10" s="474"/>
      <c r="S10" s="474"/>
      <c r="T10" s="474"/>
      <c r="U10" s="474"/>
      <c r="V10" s="474"/>
      <c r="W10" s="474"/>
      <c r="X10" s="474"/>
      <c r="Y10" s="474"/>
      <c r="Z10" s="474"/>
      <c r="AA10" s="474"/>
      <c r="AB10" s="474"/>
      <c r="AC10" s="474"/>
      <c r="AD10" s="474"/>
      <c r="AE10" s="474"/>
      <c r="AF10" s="474"/>
      <c r="AG10" s="474"/>
      <c r="AH10" s="474"/>
      <c r="AI10" s="474"/>
      <c r="AJ10" s="474"/>
      <c r="AK10" s="474"/>
      <c r="AL10" s="474"/>
      <c r="AM10" s="474"/>
      <c r="AN10" s="474"/>
      <c r="AO10" s="474"/>
      <c r="AP10" s="474"/>
      <c r="AQ10" s="474"/>
      <c r="AR10" s="475"/>
      <c r="AS10" s="220"/>
      <c r="AU10" s="220"/>
    </row>
    <row r="11" spans="1:47" s="89" customFormat="1" ht="41.1" customHeight="1" thickBot="1" x14ac:dyDescent="0.3">
      <c r="A11" s="179" t="s">
        <v>1</v>
      </c>
      <c r="B11" s="180" t="s">
        <v>28</v>
      </c>
      <c r="C11" s="418" t="s">
        <v>84</v>
      </c>
      <c r="D11" s="262" t="s">
        <v>520</v>
      </c>
      <c r="E11" s="181" t="s">
        <v>0</v>
      </c>
      <c r="F11" s="182" t="s">
        <v>2</v>
      </c>
      <c r="G11" s="181" t="s">
        <v>10</v>
      </c>
      <c r="H11" s="181" t="s">
        <v>6</v>
      </c>
      <c r="I11" s="182" t="s">
        <v>8</v>
      </c>
      <c r="J11" s="181" t="s">
        <v>7</v>
      </c>
      <c r="K11" s="182" t="s">
        <v>9</v>
      </c>
      <c r="L11" s="181" t="s">
        <v>3</v>
      </c>
      <c r="M11" s="181" t="s">
        <v>4</v>
      </c>
      <c r="N11" s="181" t="s">
        <v>5</v>
      </c>
      <c r="O11" s="181" t="s">
        <v>18</v>
      </c>
      <c r="P11" s="181" t="s">
        <v>15</v>
      </c>
      <c r="Q11" s="182" t="s">
        <v>29</v>
      </c>
      <c r="R11" s="181" t="s">
        <v>11</v>
      </c>
      <c r="S11" s="181" t="s">
        <v>12</v>
      </c>
      <c r="T11" s="182" t="s">
        <v>454</v>
      </c>
      <c r="U11" s="182" t="s">
        <v>455</v>
      </c>
      <c r="V11" s="181" t="s">
        <v>96</v>
      </c>
      <c r="W11" s="182" t="s">
        <v>456</v>
      </c>
      <c r="X11" s="181" t="s">
        <v>13</v>
      </c>
      <c r="Y11" s="182" t="s">
        <v>89</v>
      </c>
      <c r="Z11" s="181" t="s">
        <v>82</v>
      </c>
      <c r="AA11" s="182" t="s">
        <v>90</v>
      </c>
      <c r="AB11" s="181" t="s">
        <v>14</v>
      </c>
      <c r="AC11" s="181" t="s">
        <v>16</v>
      </c>
      <c r="AD11" s="182" t="s">
        <v>101</v>
      </c>
      <c r="AE11" s="181" t="s">
        <v>17</v>
      </c>
      <c r="AF11" s="182" t="s">
        <v>92</v>
      </c>
      <c r="AG11" s="181" t="s">
        <v>23</v>
      </c>
      <c r="AH11" s="181" t="s">
        <v>19</v>
      </c>
      <c r="AI11" s="181" t="s">
        <v>24</v>
      </c>
      <c r="AJ11" s="181" t="s">
        <v>20</v>
      </c>
      <c r="AK11" s="181" t="s">
        <v>25</v>
      </c>
      <c r="AL11" s="181" t="s">
        <v>26</v>
      </c>
      <c r="AM11" s="181" t="s">
        <v>21</v>
      </c>
      <c r="AN11" s="181" t="s">
        <v>78</v>
      </c>
      <c r="AO11" s="181" t="s">
        <v>80</v>
      </c>
      <c r="AP11" s="181" t="s">
        <v>22</v>
      </c>
      <c r="AQ11" s="181" t="s">
        <v>459</v>
      </c>
      <c r="AR11" s="181" t="s">
        <v>36</v>
      </c>
      <c r="AS11" s="88"/>
      <c r="AU11" s="88"/>
    </row>
    <row r="12" spans="1:47" ht="60" customHeight="1" thickBot="1" x14ac:dyDescent="0.3">
      <c r="A12" s="183">
        <v>1</v>
      </c>
      <c r="B12" s="415"/>
      <c r="C12" s="419">
        <v>250111846</v>
      </c>
      <c r="D12" s="445">
        <v>2512401578</v>
      </c>
      <c r="E12" s="265" t="s">
        <v>523</v>
      </c>
      <c r="F12" s="339" t="s">
        <v>750</v>
      </c>
      <c r="G12" s="275" t="s">
        <v>524</v>
      </c>
      <c r="H12" s="267" t="s">
        <v>525</v>
      </c>
      <c r="I12" s="341" t="s">
        <v>774</v>
      </c>
      <c r="J12" s="267" t="s">
        <v>526</v>
      </c>
      <c r="K12" s="341" t="s">
        <v>797</v>
      </c>
      <c r="L12" s="268" t="s">
        <v>620</v>
      </c>
      <c r="M12" s="269" t="s">
        <v>527</v>
      </c>
      <c r="N12" s="269" t="s">
        <v>528</v>
      </c>
      <c r="O12" s="412" t="s">
        <v>878</v>
      </c>
      <c r="P12" s="270" t="s">
        <v>27</v>
      </c>
      <c r="Q12" s="271"/>
      <c r="R12" s="267" t="s">
        <v>529</v>
      </c>
      <c r="S12" s="267" t="s">
        <v>530</v>
      </c>
      <c r="T12" s="343" t="s">
        <v>821</v>
      </c>
      <c r="U12" s="343" t="s">
        <v>820</v>
      </c>
      <c r="V12" s="267" t="s">
        <v>531</v>
      </c>
      <c r="W12" s="345" t="s">
        <v>823</v>
      </c>
      <c r="X12" s="266" t="s">
        <v>535</v>
      </c>
      <c r="Y12" s="355" t="s">
        <v>870</v>
      </c>
      <c r="Z12" s="267">
        <v>2021</v>
      </c>
      <c r="AA12" s="356">
        <v>2021</v>
      </c>
      <c r="AB12" s="266" t="s">
        <v>874</v>
      </c>
      <c r="AC12" s="266" t="s">
        <v>532</v>
      </c>
      <c r="AD12" s="355" t="s">
        <v>875</v>
      </c>
      <c r="AE12" s="266" t="s">
        <v>532</v>
      </c>
      <c r="AF12" s="355" t="s">
        <v>875</v>
      </c>
      <c r="AG12" s="272"/>
      <c r="AH12" s="273" t="s">
        <v>533</v>
      </c>
      <c r="AI12" s="269" t="s">
        <v>876</v>
      </c>
      <c r="AJ12" s="273" t="s">
        <v>676</v>
      </c>
      <c r="AK12" s="269" t="s">
        <v>666</v>
      </c>
      <c r="AL12" s="269" t="s">
        <v>534</v>
      </c>
      <c r="AM12" s="266"/>
      <c r="AN12" s="266"/>
      <c r="AO12" s="266"/>
      <c r="AP12" s="274"/>
      <c r="AQ12" s="274"/>
      <c r="AR12" s="266"/>
    </row>
    <row r="13" spans="1:47" ht="60" customHeight="1" thickBot="1" x14ac:dyDescent="0.3">
      <c r="A13" s="296">
        <v>2</v>
      </c>
      <c r="B13" s="415"/>
      <c r="C13" s="420">
        <v>250111853</v>
      </c>
      <c r="D13" s="263">
        <v>2512401580</v>
      </c>
      <c r="E13" s="261" t="s">
        <v>573</v>
      </c>
      <c r="F13" s="339" t="s">
        <v>751</v>
      </c>
      <c r="G13" s="258" t="s">
        <v>574</v>
      </c>
      <c r="H13" s="188" t="s">
        <v>575</v>
      </c>
      <c r="I13" s="341" t="s">
        <v>775</v>
      </c>
      <c r="J13" s="188" t="s">
        <v>576</v>
      </c>
      <c r="K13" s="341" t="s">
        <v>798</v>
      </c>
      <c r="L13" s="189" t="s">
        <v>620</v>
      </c>
      <c r="M13" s="190" t="s">
        <v>577</v>
      </c>
      <c r="N13" s="190" t="s">
        <v>578</v>
      </c>
      <c r="O13" s="412" t="s">
        <v>879</v>
      </c>
      <c r="P13" s="257" t="s">
        <v>27</v>
      </c>
      <c r="Q13" s="192"/>
      <c r="R13" s="188" t="s">
        <v>579</v>
      </c>
      <c r="S13" s="188" t="s">
        <v>560</v>
      </c>
      <c r="T13" s="343" t="s">
        <v>822</v>
      </c>
      <c r="U13" s="343" t="s">
        <v>822</v>
      </c>
      <c r="V13" s="188" t="s">
        <v>553</v>
      </c>
      <c r="W13" s="345" t="s">
        <v>823</v>
      </c>
      <c r="X13" s="187" t="s">
        <v>535</v>
      </c>
      <c r="Y13" s="355" t="s">
        <v>870</v>
      </c>
      <c r="Z13" s="188">
        <v>2021</v>
      </c>
      <c r="AA13" s="356">
        <v>2021</v>
      </c>
      <c r="AB13" s="187"/>
      <c r="AC13" s="266" t="s">
        <v>532</v>
      </c>
      <c r="AD13" s="355" t="s">
        <v>875</v>
      </c>
      <c r="AE13" s="266" t="s">
        <v>532</v>
      </c>
      <c r="AF13" s="355" t="s">
        <v>875</v>
      </c>
      <c r="AG13" s="193"/>
      <c r="AH13" s="273" t="s">
        <v>580</v>
      </c>
      <c r="AI13" s="190" t="s">
        <v>581</v>
      </c>
      <c r="AJ13" s="273" t="s">
        <v>676</v>
      </c>
      <c r="AK13" s="190" t="s">
        <v>877</v>
      </c>
      <c r="AL13" s="196">
        <v>30000</v>
      </c>
      <c r="AM13" s="187"/>
      <c r="AN13" s="187"/>
      <c r="AO13" s="187"/>
      <c r="AP13" s="184"/>
      <c r="AQ13" s="184"/>
      <c r="AR13" s="187"/>
    </row>
    <row r="14" spans="1:47" ht="60" customHeight="1" thickBot="1" x14ac:dyDescent="0.3">
      <c r="A14" s="296">
        <v>3</v>
      </c>
      <c r="B14" s="416"/>
      <c r="C14" s="419">
        <v>250111857</v>
      </c>
      <c r="D14" s="263">
        <v>2512401581</v>
      </c>
      <c r="E14" s="261" t="s">
        <v>554</v>
      </c>
      <c r="F14" s="351" t="s">
        <v>752</v>
      </c>
      <c r="G14" s="258" t="s">
        <v>557</v>
      </c>
      <c r="H14" s="188" t="s">
        <v>555</v>
      </c>
      <c r="I14" s="341" t="s">
        <v>776</v>
      </c>
      <c r="J14" s="188" t="s">
        <v>556</v>
      </c>
      <c r="K14" s="341" t="s">
        <v>799</v>
      </c>
      <c r="L14" s="189" t="s">
        <v>620</v>
      </c>
      <c r="M14" s="190" t="s">
        <v>558</v>
      </c>
      <c r="N14" s="190" t="s">
        <v>559</v>
      </c>
      <c r="O14" s="412" t="s">
        <v>880</v>
      </c>
      <c r="P14" s="257" t="s">
        <v>27</v>
      </c>
      <c r="Q14" s="192"/>
      <c r="R14" s="188" t="s">
        <v>824</v>
      </c>
      <c r="S14" s="188" t="s">
        <v>560</v>
      </c>
      <c r="T14" s="343" t="s">
        <v>825</v>
      </c>
      <c r="U14" s="343" t="s">
        <v>825</v>
      </c>
      <c r="V14" s="188" t="s">
        <v>553</v>
      </c>
      <c r="W14" s="352" t="s">
        <v>823</v>
      </c>
      <c r="X14" s="187" t="s">
        <v>535</v>
      </c>
      <c r="Y14" s="355" t="s">
        <v>870</v>
      </c>
      <c r="Z14" s="188">
        <v>2023</v>
      </c>
      <c r="AA14" s="356">
        <v>2023</v>
      </c>
      <c r="AB14" s="187"/>
      <c r="AC14" s="266" t="s">
        <v>532</v>
      </c>
      <c r="AD14" s="355" t="s">
        <v>875</v>
      </c>
      <c r="AE14" s="266" t="s">
        <v>532</v>
      </c>
      <c r="AF14" s="355" t="s">
        <v>875</v>
      </c>
      <c r="AG14" s="193"/>
      <c r="AH14" s="273" t="s">
        <v>533</v>
      </c>
      <c r="AI14" s="190" t="s">
        <v>881</v>
      </c>
      <c r="AJ14" s="273" t="s">
        <v>676</v>
      </c>
      <c r="AK14" s="194" t="s">
        <v>666</v>
      </c>
      <c r="AL14" s="190" t="s">
        <v>561</v>
      </c>
      <c r="AM14" s="187"/>
      <c r="AN14" s="187"/>
      <c r="AO14" s="187"/>
      <c r="AP14" s="184"/>
      <c r="AQ14" s="184"/>
      <c r="AR14" s="187"/>
    </row>
    <row r="15" spans="1:47" ht="60" customHeight="1" thickBot="1" x14ac:dyDescent="0.3">
      <c r="A15" s="296">
        <v>4</v>
      </c>
      <c r="B15" s="415"/>
      <c r="C15" s="420">
        <v>250111861</v>
      </c>
      <c r="D15" s="263">
        <v>2512401582</v>
      </c>
      <c r="E15" s="261" t="s">
        <v>582</v>
      </c>
      <c r="F15" s="339" t="s">
        <v>753</v>
      </c>
      <c r="G15" s="258" t="s">
        <v>583</v>
      </c>
      <c r="H15" s="188" t="s">
        <v>584</v>
      </c>
      <c r="I15" s="341" t="s">
        <v>777</v>
      </c>
      <c r="J15" s="188" t="s">
        <v>585</v>
      </c>
      <c r="K15" s="341" t="s">
        <v>800</v>
      </c>
      <c r="L15" s="189" t="s">
        <v>620</v>
      </c>
      <c r="M15" s="190" t="s">
        <v>586</v>
      </c>
      <c r="N15" s="190" t="s">
        <v>587</v>
      </c>
      <c r="O15" s="191" t="s">
        <v>883</v>
      </c>
      <c r="P15" s="257" t="s">
        <v>27</v>
      </c>
      <c r="Q15" s="192"/>
      <c r="R15" s="188" t="s">
        <v>588</v>
      </c>
      <c r="S15" s="188" t="s">
        <v>560</v>
      </c>
      <c r="T15" s="343" t="s">
        <v>826</v>
      </c>
      <c r="U15" s="343" t="s">
        <v>826</v>
      </c>
      <c r="V15" s="188" t="s">
        <v>553</v>
      </c>
      <c r="W15" s="345" t="s">
        <v>823</v>
      </c>
      <c r="X15" s="187" t="s">
        <v>571</v>
      </c>
      <c r="Y15" s="355" t="s">
        <v>871</v>
      </c>
      <c r="Z15" s="188">
        <v>2020</v>
      </c>
      <c r="AA15" s="356">
        <v>2020</v>
      </c>
      <c r="AB15" s="187"/>
      <c r="AC15" s="266" t="s">
        <v>532</v>
      </c>
      <c r="AD15" s="355" t="s">
        <v>875</v>
      </c>
      <c r="AE15" s="266" t="s">
        <v>532</v>
      </c>
      <c r="AF15" s="355" t="s">
        <v>875</v>
      </c>
      <c r="AG15" s="193"/>
      <c r="AH15" s="273" t="s">
        <v>533</v>
      </c>
      <c r="AI15" s="190" t="s">
        <v>666</v>
      </c>
      <c r="AJ15" s="273" t="s">
        <v>676</v>
      </c>
      <c r="AK15" s="190" t="s">
        <v>882</v>
      </c>
      <c r="AL15" s="190" t="s">
        <v>589</v>
      </c>
      <c r="AM15" s="187"/>
      <c r="AN15" s="187"/>
      <c r="AO15" s="187"/>
      <c r="AP15" s="184"/>
      <c r="AQ15" s="184"/>
      <c r="AR15" s="187"/>
    </row>
    <row r="16" spans="1:47" ht="60" customHeight="1" thickBot="1" x14ac:dyDescent="0.3">
      <c r="A16" s="183">
        <v>5</v>
      </c>
      <c r="B16" s="415"/>
      <c r="C16" s="419">
        <v>250111862</v>
      </c>
      <c r="D16" s="446">
        <v>2512401583</v>
      </c>
      <c r="E16" s="185" t="s">
        <v>590</v>
      </c>
      <c r="F16" s="339" t="s">
        <v>754</v>
      </c>
      <c r="G16" s="258" t="s">
        <v>591</v>
      </c>
      <c r="H16" s="188" t="s">
        <v>599</v>
      </c>
      <c r="I16" s="341" t="s">
        <v>778</v>
      </c>
      <c r="J16" s="188" t="s">
        <v>592</v>
      </c>
      <c r="K16" s="341" t="s">
        <v>801</v>
      </c>
      <c r="L16" s="189" t="s">
        <v>620</v>
      </c>
      <c r="M16" s="190" t="s">
        <v>593</v>
      </c>
      <c r="N16" s="190" t="s">
        <v>594</v>
      </c>
      <c r="O16" s="412" t="s">
        <v>884</v>
      </c>
      <c r="P16" s="257" t="s">
        <v>27</v>
      </c>
      <c r="Q16" s="192"/>
      <c r="R16" s="168" t="s">
        <v>595</v>
      </c>
      <c r="S16" s="188" t="s">
        <v>560</v>
      </c>
      <c r="T16" s="343" t="s">
        <v>827</v>
      </c>
      <c r="U16" s="343" t="s">
        <v>827</v>
      </c>
      <c r="V16" s="188" t="s">
        <v>553</v>
      </c>
      <c r="W16" s="345" t="s">
        <v>823</v>
      </c>
      <c r="X16" s="187" t="s">
        <v>596</v>
      </c>
      <c r="Y16" s="355" t="s">
        <v>872</v>
      </c>
      <c r="Z16" s="188">
        <v>2022</v>
      </c>
      <c r="AA16" s="356">
        <v>2022</v>
      </c>
      <c r="AB16" s="187"/>
      <c r="AC16" s="266" t="s">
        <v>532</v>
      </c>
      <c r="AD16" s="355" t="s">
        <v>875</v>
      </c>
      <c r="AE16" s="266" t="s">
        <v>532</v>
      </c>
      <c r="AF16" s="355" t="s">
        <v>875</v>
      </c>
      <c r="AG16" s="193"/>
      <c r="AH16" s="273" t="s">
        <v>597</v>
      </c>
      <c r="AI16" s="190" t="s">
        <v>885</v>
      </c>
      <c r="AJ16" s="273" t="s">
        <v>676</v>
      </c>
      <c r="AK16" s="190" t="s">
        <v>886</v>
      </c>
      <c r="AL16" s="190" t="s">
        <v>572</v>
      </c>
      <c r="AM16" s="187"/>
      <c r="AN16" s="187"/>
      <c r="AO16" s="187"/>
      <c r="AP16" s="184"/>
      <c r="AQ16" s="184"/>
      <c r="AR16" s="187"/>
    </row>
    <row r="17" spans="1:44" ht="60" customHeight="1" thickBot="1" x14ac:dyDescent="0.3">
      <c r="A17" s="296">
        <v>6</v>
      </c>
      <c r="B17" s="415"/>
      <c r="C17" s="419">
        <v>250111866</v>
      </c>
      <c r="D17" s="447">
        <v>2512401587</v>
      </c>
      <c r="E17" s="185" t="s">
        <v>598</v>
      </c>
      <c r="F17" s="339" t="s">
        <v>755</v>
      </c>
      <c r="G17" s="258" t="s">
        <v>601</v>
      </c>
      <c r="H17" s="188" t="s">
        <v>600</v>
      </c>
      <c r="I17" s="341" t="s">
        <v>779</v>
      </c>
      <c r="J17" s="188" t="s">
        <v>602</v>
      </c>
      <c r="K17" s="341" t="s">
        <v>802</v>
      </c>
      <c r="L17" s="189" t="s">
        <v>639</v>
      </c>
      <c r="M17" s="190" t="s">
        <v>603</v>
      </c>
      <c r="N17" s="190" t="s">
        <v>604</v>
      </c>
      <c r="O17" s="412" t="s">
        <v>889</v>
      </c>
      <c r="P17" s="257" t="s">
        <v>27</v>
      </c>
      <c r="Q17" s="192"/>
      <c r="R17" s="188" t="s">
        <v>829</v>
      </c>
      <c r="S17" s="188" t="s">
        <v>828</v>
      </c>
      <c r="T17" s="343" t="s">
        <v>830</v>
      </c>
      <c r="U17" s="343" t="s">
        <v>831</v>
      </c>
      <c r="V17" s="188" t="s">
        <v>553</v>
      </c>
      <c r="W17" s="345" t="s">
        <v>823</v>
      </c>
      <c r="X17" s="187" t="s">
        <v>535</v>
      </c>
      <c r="Y17" s="355" t="s">
        <v>870</v>
      </c>
      <c r="Z17" s="267">
        <v>2021</v>
      </c>
      <c r="AA17" s="356">
        <v>2021</v>
      </c>
      <c r="AB17" s="187"/>
      <c r="AC17" s="187" t="s">
        <v>532</v>
      </c>
      <c r="AD17" s="355" t="s">
        <v>875</v>
      </c>
      <c r="AE17" s="187" t="s">
        <v>532</v>
      </c>
      <c r="AF17" s="355" t="s">
        <v>875</v>
      </c>
      <c r="AG17" s="193"/>
      <c r="AH17" s="194" t="s">
        <v>533</v>
      </c>
      <c r="AI17" s="190" t="s">
        <v>887</v>
      </c>
      <c r="AJ17" s="273" t="s">
        <v>676</v>
      </c>
      <c r="AK17" s="190" t="s">
        <v>888</v>
      </c>
      <c r="AL17" s="190"/>
      <c r="AM17" s="187"/>
      <c r="AN17" s="187"/>
      <c r="AO17" s="187"/>
      <c r="AP17" s="184"/>
      <c r="AQ17" s="184"/>
      <c r="AR17" s="187"/>
    </row>
    <row r="18" spans="1:44" ht="60" customHeight="1" thickBot="1" x14ac:dyDescent="0.3">
      <c r="A18" s="183">
        <v>7</v>
      </c>
      <c r="B18" s="415"/>
      <c r="C18" s="420">
        <v>250111868</v>
      </c>
      <c r="D18" s="447">
        <v>2512401584</v>
      </c>
      <c r="E18" s="185" t="s">
        <v>605</v>
      </c>
      <c r="F18" s="339" t="s">
        <v>756</v>
      </c>
      <c r="G18" s="258" t="s">
        <v>606</v>
      </c>
      <c r="H18" s="188" t="s">
        <v>607</v>
      </c>
      <c r="I18" s="341" t="s">
        <v>779</v>
      </c>
      <c r="J18" s="188" t="s">
        <v>608</v>
      </c>
      <c r="K18" s="341" t="s">
        <v>803</v>
      </c>
      <c r="L18" s="189" t="s">
        <v>620</v>
      </c>
      <c r="M18" s="190" t="s">
        <v>609</v>
      </c>
      <c r="N18" s="190" t="s">
        <v>610</v>
      </c>
      <c r="O18" s="412" t="s">
        <v>890</v>
      </c>
      <c r="P18" s="257" t="s">
        <v>27</v>
      </c>
      <c r="Q18" s="192"/>
      <c r="R18" s="188" t="s">
        <v>611</v>
      </c>
      <c r="S18" s="188" t="s">
        <v>560</v>
      </c>
      <c r="T18" s="344" t="s">
        <v>832</v>
      </c>
      <c r="U18" s="344" t="s">
        <v>832</v>
      </c>
      <c r="V18" s="188" t="s">
        <v>553</v>
      </c>
      <c r="W18" s="345" t="s">
        <v>823</v>
      </c>
      <c r="X18" s="187" t="s">
        <v>596</v>
      </c>
      <c r="Y18" s="355" t="s">
        <v>872</v>
      </c>
      <c r="Z18" s="188">
        <v>2022</v>
      </c>
      <c r="AA18" s="356">
        <v>2022</v>
      </c>
      <c r="AB18" s="187"/>
      <c r="AC18" s="187" t="s">
        <v>532</v>
      </c>
      <c r="AD18" s="355" t="s">
        <v>875</v>
      </c>
      <c r="AE18" s="187" t="s">
        <v>532</v>
      </c>
      <c r="AF18" s="355" t="s">
        <v>875</v>
      </c>
      <c r="AG18" s="193"/>
      <c r="AH18" s="273" t="s">
        <v>580</v>
      </c>
      <c r="AI18" s="190" t="s">
        <v>891</v>
      </c>
      <c r="AJ18" s="273" t="s">
        <v>676</v>
      </c>
      <c r="AK18" s="190" t="s">
        <v>892</v>
      </c>
      <c r="AL18" s="190" t="s">
        <v>572</v>
      </c>
      <c r="AM18" s="187"/>
      <c r="AN18" s="187"/>
      <c r="AO18" s="187"/>
      <c r="AP18" s="184"/>
      <c r="AQ18" s="184"/>
      <c r="AR18" s="187"/>
    </row>
    <row r="19" spans="1:44" ht="60" customHeight="1" thickBot="1" x14ac:dyDescent="0.3">
      <c r="A19" s="296">
        <v>8</v>
      </c>
      <c r="B19" s="416"/>
      <c r="C19" s="419">
        <v>250111880</v>
      </c>
      <c r="D19" s="448">
        <v>2512401585</v>
      </c>
      <c r="E19" s="357" t="s">
        <v>612</v>
      </c>
      <c r="F19" s="358" t="s">
        <v>757</v>
      </c>
      <c r="G19" s="359" t="s">
        <v>613</v>
      </c>
      <c r="H19" s="360" t="s">
        <v>614</v>
      </c>
      <c r="I19" s="361" t="s">
        <v>780</v>
      </c>
      <c r="J19" s="360" t="s">
        <v>615</v>
      </c>
      <c r="K19" s="361" t="s">
        <v>804</v>
      </c>
      <c r="L19" s="362" t="s">
        <v>620</v>
      </c>
      <c r="M19" s="363" t="s">
        <v>616</v>
      </c>
      <c r="N19" s="363" t="s">
        <v>617</v>
      </c>
      <c r="O19" s="413" t="s">
        <v>895</v>
      </c>
      <c r="P19" s="365" t="s">
        <v>27</v>
      </c>
      <c r="Q19" s="366"/>
      <c r="R19" s="360" t="s">
        <v>618</v>
      </c>
      <c r="S19" s="360" t="s">
        <v>560</v>
      </c>
      <c r="T19" s="367" t="s">
        <v>833</v>
      </c>
      <c r="U19" s="367" t="s">
        <v>833</v>
      </c>
      <c r="V19" s="360" t="s">
        <v>553</v>
      </c>
      <c r="W19" s="370" t="s">
        <v>823</v>
      </c>
      <c r="X19" s="371" t="s">
        <v>535</v>
      </c>
      <c r="Y19" s="372" t="s">
        <v>870</v>
      </c>
      <c r="Z19" s="360">
        <v>2021</v>
      </c>
      <c r="AA19" s="373">
        <v>2021</v>
      </c>
      <c r="AB19" s="371"/>
      <c r="AC19" s="371" t="s">
        <v>532</v>
      </c>
      <c r="AD19" s="372" t="s">
        <v>875</v>
      </c>
      <c r="AE19" s="371" t="s">
        <v>619</v>
      </c>
      <c r="AF19" s="377" t="s">
        <v>854</v>
      </c>
      <c r="AG19" s="408" t="s">
        <v>855</v>
      </c>
      <c r="AH19" s="398" t="s">
        <v>580</v>
      </c>
      <c r="AI19" s="363" t="s">
        <v>893</v>
      </c>
      <c r="AJ19" s="273" t="s">
        <v>676</v>
      </c>
      <c r="AK19" s="363" t="s">
        <v>894</v>
      </c>
      <c r="AL19" s="363" t="s">
        <v>572</v>
      </c>
      <c r="AM19" s="371"/>
      <c r="AN19" s="371"/>
      <c r="AO19" s="371"/>
      <c r="AP19" s="184"/>
      <c r="AQ19" s="184"/>
      <c r="AR19" s="187"/>
    </row>
    <row r="20" spans="1:44" ht="60" customHeight="1" thickBot="1" x14ac:dyDescent="0.3">
      <c r="A20" s="183">
        <v>9</v>
      </c>
      <c r="B20" s="415"/>
      <c r="C20" s="420">
        <v>250111884</v>
      </c>
      <c r="D20" s="447">
        <v>2512401586</v>
      </c>
      <c r="E20" s="185" t="s">
        <v>635</v>
      </c>
      <c r="F20" s="339" t="s">
        <v>758</v>
      </c>
      <c r="G20" s="258" t="s">
        <v>636</v>
      </c>
      <c r="H20" s="188" t="s">
        <v>637</v>
      </c>
      <c r="I20" s="341" t="s">
        <v>781</v>
      </c>
      <c r="J20" s="188" t="s">
        <v>638</v>
      </c>
      <c r="K20" s="341" t="s">
        <v>801</v>
      </c>
      <c r="L20" s="189" t="s">
        <v>639</v>
      </c>
      <c r="M20" s="190" t="s">
        <v>640</v>
      </c>
      <c r="N20" s="190" t="s">
        <v>641</v>
      </c>
      <c r="O20" s="191" t="s">
        <v>666</v>
      </c>
      <c r="P20" s="257" t="s">
        <v>27</v>
      </c>
      <c r="Q20" s="192"/>
      <c r="R20" s="188" t="s">
        <v>642</v>
      </c>
      <c r="S20" s="188" t="s">
        <v>560</v>
      </c>
      <c r="T20" s="218" t="s">
        <v>834</v>
      </c>
      <c r="U20" s="218" t="s">
        <v>834</v>
      </c>
      <c r="V20" s="267" t="s">
        <v>531</v>
      </c>
      <c r="W20" s="345" t="s">
        <v>823</v>
      </c>
      <c r="X20" s="187" t="s">
        <v>535</v>
      </c>
      <c r="Y20" s="355" t="s">
        <v>870</v>
      </c>
      <c r="Z20" s="188">
        <v>2023</v>
      </c>
      <c r="AA20" s="356">
        <v>2023</v>
      </c>
      <c r="AB20" s="187"/>
      <c r="AC20" s="187" t="s">
        <v>532</v>
      </c>
      <c r="AD20" s="355" t="s">
        <v>875</v>
      </c>
      <c r="AE20" s="187" t="s">
        <v>532</v>
      </c>
      <c r="AF20" s="355" t="s">
        <v>875</v>
      </c>
      <c r="AG20" s="193"/>
      <c r="AH20" s="273" t="s">
        <v>533</v>
      </c>
      <c r="AI20" s="190" t="s">
        <v>641</v>
      </c>
      <c r="AJ20" s="273" t="s">
        <v>676</v>
      </c>
      <c r="AK20" s="190" t="s">
        <v>666</v>
      </c>
      <c r="AL20" s="190" t="s">
        <v>534</v>
      </c>
      <c r="AM20" s="187"/>
      <c r="AN20" s="187"/>
      <c r="AO20" s="187"/>
      <c r="AP20" s="184"/>
      <c r="AQ20" s="184"/>
      <c r="AR20" s="187"/>
    </row>
    <row r="21" spans="1:44" ht="60" customHeight="1" thickBot="1" x14ac:dyDescent="0.3">
      <c r="A21" s="296">
        <v>10</v>
      </c>
      <c r="B21" s="415"/>
      <c r="C21" s="419">
        <v>250111885</v>
      </c>
      <c r="D21" s="447">
        <v>2512401588</v>
      </c>
      <c r="E21" s="185" t="s">
        <v>643</v>
      </c>
      <c r="F21" s="339" t="s">
        <v>759</v>
      </c>
      <c r="G21" s="258" t="s">
        <v>644</v>
      </c>
      <c r="H21" s="188" t="s">
        <v>645</v>
      </c>
      <c r="I21" s="341" t="s">
        <v>782</v>
      </c>
      <c r="J21" s="188" t="s">
        <v>646</v>
      </c>
      <c r="K21" s="341" t="s">
        <v>805</v>
      </c>
      <c r="L21" s="189" t="s">
        <v>639</v>
      </c>
      <c r="M21" s="190" t="s">
        <v>647</v>
      </c>
      <c r="N21" s="190" t="s">
        <v>648</v>
      </c>
      <c r="O21" s="412" t="s">
        <v>898</v>
      </c>
      <c r="P21" s="257" t="s">
        <v>27</v>
      </c>
      <c r="Q21" s="192"/>
      <c r="R21" s="188" t="s">
        <v>649</v>
      </c>
      <c r="S21" s="188" t="s">
        <v>650</v>
      </c>
      <c r="T21" s="218" t="s">
        <v>835</v>
      </c>
      <c r="U21" s="218" t="s">
        <v>836</v>
      </c>
      <c r="V21" s="267" t="s">
        <v>531</v>
      </c>
      <c r="W21" s="345" t="s">
        <v>823</v>
      </c>
      <c r="X21" s="187" t="s">
        <v>535</v>
      </c>
      <c r="Y21" s="355" t="s">
        <v>870</v>
      </c>
      <c r="Z21" s="188">
        <v>2024</v>
      </c>
      <c r="AA21" s="356">
        <v>2024</v>
      </c>
      <c r="AB21" s="187"/>
      <c r="AC21" s="187" t="s">
        <v>532</v>
      </c>
      <c r="AD21" s="355" t="s">
        <v>875</v>
      </c>
      <c r="AE21" s="187" t="s">
        <v>532</v>
      </c>
      <c r="AF21" s="355" t="s">
        <v>875</v>
      </c>
      <c r="AG21" s="193"/>
      <c r="AH21" s="273" t="s">
        <v>580</v>
      </c>
      <c r="AI21" s="190" t="s">
        <v>896</v>
      </c>
      <c r="AJ21" s="273" t="s">
        <v>676</v>
      </c>
      <c r="AK21" s="190" t="s">
        <v>897</v>
      </c>
      <c r="AL21" s="190" t="s">
        <v>534</v>
      </c>
      <c r="AM21" s="187"/>
      <c r="AN21" s="187"/>
      <c r="AO21" s="187"/>
      <c r="AP21" s="184"/>
      <c r="AQ21" s="184"/>
      <c r="AR21" s="187"/>
    </row>
    <row r="22" spans="1:44" ht="60" customHeight="1" thickBot="1" x14ac:dyDescent="0.3">
      <c r="A22" s="296">
        <v>11</v>
      </c>
      <c r="B22" s="416"/>
      <c r="C22" s="420">
        <v>250111891</v>
      </c>
      <c r="D22" s="447">
        <v>2512401589</v>
      </c>
      <c r="E22" s="185" t="s">
        <v>728</v>
      </c>
      <c r="F22" s="339" t="s">
        <v>760</v>
      </c>
      <c r="G22" s="258" t="s">
        <v>729</v>
      </c>
      <c r="H22" s="188" t="s">
        <v>730</v>
      </c>
      <c r="I22" s="341" t="s">
        <v>783</v>
      </c>
      <c r="J22" s="188" t="s">
        <v>731</v>
      </c>
      <c r="K22" s="341" t="s">
        <v>806</v>
      </c>
      <c r="L22" s="189" t="s">
        <v>639</v>
      </c>
      <c r="M22" s="190" t="s">
        <v>732</v>
      </c>
      <c r="N22" s="190" t="s">
        <v>733</v>
      </c>
      <c r="O22" s="191" t="s">
        <v>666</v>
      </c>
      <c r="P22" s="257" t="s">
        <v>27</v>
      </c>
      <c r="Q22" s="192"/>
      <c r="R22" s="188" t="s">
        <v>665</v>
      </c>
      <c r="S22" s="188" t="s">
        <v>734</v>
      </c>
      <c r="T22" s="298" t="s">
        <v>837</v>
      </c>
      <c r="U22" s="298" t="s">
        <v>837</v>
      </c>
      <c r="V22" s="267" t="s">
        <v>531</v>
      </c>
      <c r="W22" s="345" t="s">
        <v>823</v>
      </c>
      <c r="X22" s="187" t="s">
        <v>535</v>
      </c>
      <c r="Y22" s="355" t="s">
        <v>870</v>
      </c>
      <c r="Z22" s="188">
        <v>2023</v>
      </c>
      <c r="AA22" s="356">
        <v>2023</v>
      </c>
      <c r="AB22" s="187"/>
      <c r="AC22" s="187" t="s">
        <v>532</v>
      </c>
      <c r="AD22" s="355" t="s">
        <v>875</v>
      </c>
      <c r="AE22" s="187" t="s">
        <v>532</v>
      </c>
      <c r="AF22" s="355" t="s">
        <v>875</v>
      </c>
      <c r="AG22" s="193"/>
      <c r="AH22" s="273" t="s">
        <v>694</v>
      </c>
      <c r="AI22" s="190" t="s">
        <v>899</v>
      </c>
      <c r="AJ22" s="273" t="s">
        <v>676</v>
      </c>
      <c r="AK22" s="190" t="s">
        <v>666</v>
      </c>
      <c r="AL22" s="190" t="s">
        <v>534</v>
      </c>
      <c r="AM22" s="187"/>
      <c r="AN22" s="187"/>
      <c r="AO22" s="187"/>
      <c r="AP22" s="184"/>
      <c r="AQ22" s="184"/>
      <c r="AR22" s="187"/>
    </row>
    <row r="23" spans="1:44" ht="60" customHeight="1" thickBot="1" x14ac:dyDescent="0.3">
      <c r="A23" s="296">
        <v>12</v>
      </c>
      <c r="B23" s="415"/>
      <c r="C23" s="420">
        <v>250111895</v>
      </c>
      <c r="D23" s="447">
        <v>2512401590</v>
      </c>
      <c r="E23" s="185" t="s">
        <v>651</v>
      </c>
      <c r="F23" s="339" t="s">
        <v>761</v>
      </c>
      <c r="G23" s="258" t="s">
        <v>652</v>
      </c>
      <c r="H23" s="185" t="s">
        <v>653</v>
      </c>
      <c r="I23" s="341" t="s">
        <v>784</v>
      </c>
      <c r="J23" s="185" t="s">
        <v>654</v>
      </c>
      <c r="K23" s="341" t="s">
        <v>807</v>
      </c>
      <c r="L23" s="189" t="s">
        <v>620</v>
      </c>
      <c r="M23" s="197" t="s">
        <v>655</v>
      </c>
      <c r="N23" s="197" t="s">
        <v>902</v>
      </c>
      <c r="O23" s="412" t="s">
        <v>903</v>
      </c>
      <c r="P23" s="257" t="s">
        <v>27</v>
      </c>
      <c r="Q23" s="192"/>
      <c r="R23" s="185" t="s">
        <v>656</v>
      </c>
      <c r="S23" s="185" t="s">
        <v>657</v>
      </c>
      <c r="T23" s="218" t="s">
        <v>838</v>
      </c>
      <c r="U23" s="218" t="s">
        <v>839</v>
      </c>
      <c r="V23" s="300" t="s">
        <v>531</v>
      </c>
      <c r="W23" s="345" t="s">
        <v>823</v>
      </c>
      <c r="X23" s="187" t="s">
        <v>535</v>
      </c>
      <c r="Y23" s="355" t="s">
        <v>870</v>
      </c>
      <c r="Z23" s="185">
        <v>2023</v>
      </c>
      <c r="AA23" s="356">
        <v>2023</v>
      </c>
      <c r="AB23" s="187"/>
      <c r="AC23" s="187" t="s">
        <v>532</v>
      </c>
      <c r="AD23" s="355" t="s">
        <v>875</v>
      </c>
      <c r="AE23" s="187" t="s">
        <v>532</v>
      </c>
      <c r="AF23" s="355" t="s">
        <v>875</v>
      </c>
      <c r="AG23" s="193"/>
      <c r="AH23" s="273" t="s">
        <v>533</v>
      </c>
      <c r="AI23" s="197" t="s">
        <v>900</v>
      </c>
      <c r="AJ23" s="273" t="s">
        <v>676</v>
      </c>
      <c r="AK23" s="197" t="s">
        <v>901</v>
      </c>
      <c r="AL23" s="197" t="s">
        <v>534</v>
      </c>
      <c r="AM23" s="187"/>
      <c r="AN23" s="187"/>
      <c r="AO23" s="187"/>
      <c r="AP23" s="184"/>
      <c r="AQ23" s="184"/>
      <c r="AR23" s="187"/>
    </row>
    <row r="24" spans="1:44" ht="60" customHeight="1" thickBot="1" x14ac:dyDescent="0.3">
      <c r="A24" s="296">
        <v>13</v>
      </c>
      <c r="B24" s="416"/>
      <c r="C24" s="419">
        <v>250111897</v>
      </c>
      <c r="D24" s="448">
        <v>2512401591</v>
      </c>
      <c r="E24" s="357" t="s">
        <v>703</v>
      </c>
      <c r="F24" s="358" t="s">
        <v>762</v>
      </c>
      <c r="G24" s="359" t="s">
        <v>702</v>
      </c>
      <c r="H24" s="360" t="s">
        <v>704</v>
      </c>
      <c r="I24" s="361" t="s">
        <v>785</v>
      </c>
      <c r="J24" s="360" t="s">
        <v>705</v>
      </c>
      <c r="K24" s="361" t="s">
        <v>808</v>
      </c>
      <c r="L24" s="362" t="s">
        <v>639</v>
      </c>
      <c r="M24" s="363" t="s">
        <v>706</v>
      </c>
      <c r="N24" s="363" t="s">
        <v>707</v>
      </c>
      <c r="O24" s="413" t="s">
        <v>904</v>
      </c>
      <c r="P24" s="365" t="s">
        <v>27</v>
      </c>
      <c r="Q24" s="366"/>
      <c r="R24" s="360" t="s">
        <v>708</v>
      </c>
      <c r="S24" s="360" t="s">
        <v>841</v>
      </c>
      <c r="T24" s="367" t="s">
        <v>840</v>
      </c>
      <c r="U24" s="368" t="s">
        <v>842</v>
      </c>
      <c r="V24" s="369" t="s">
        <v>531</v>
      </c>
      <c r="W24" s="370" t="s">
        <v>823</v>
      </c>
      <c r="X24" s="371" t="s">
        <v>535</v>
      </c>
      <c r="Y24" s="372" t="s">
        <v>870</v>
      </c>
      <c r="Z24" s="360">
        <v>2019</v>
      </c>
      <c r="AA24" s="373">
        <v>2019</v>
      </c>
      <c r="AB24" s="371"/>
      <c r="AC24" s="371" t="s">
        <v>532</v>
      </c>
      <c r="AD24" s="355" t="s">
        <v>875</v>
      </c>
      <c r="AE24" s="371" t="s">
        <v>619</v>
      </c>
      <c r="AF24" s="377" t="s">
        <v>854</v>
      </c>
      <c r="AG24" s="374" t="s">
        <v>855</v>
      </c>
      <c r="AH24" s="375" t="s">
        <v>694</v>
      </c>
      <c r="AI24" s="363" t="s">
        <v>666</v>
      </c>
      <c r="AJ24" s="273" t="s">
        <v>676</v>
      </c>
      <c r="AK24" s="363" t="s">
        <v>905</v>
      </c>
      <c r="AL24" s="363" t="s">
        <v>534</v>
      </c>
      <c r="AM24" s="371"/>
      <c r="AN24" s="371"/>
      <c r="AO24" s="371"/>
      <c r="AP24" s="184"/>
      <c r="AQ24" s="184"/>
      <c r="AR24" s="187"/>
    </row>
    <row r="25" spans="1:44" ht="60" customHeight="1" thickBot="1" x14ac:dyDescent="0.3">
      <c r="A25" s="296">
        <v>14</v>
      </c>
      <c r="B25" s="415"/>
      <c r="C25" s="420">
        <v>250111898</v>
      </c>
      <c r="D25" s="447">
        <v>2512401592</v>
      </c>
      <c r="E25" s="185" t="s">
        <v>658</v>
      </c>
      <c r="F25" s="339" t="s">
        <v>763</v>
      </c>
      <c r="G25" s="258" t="s">
        <v>659</v>
      </c>
      <c r="H25" s="188" t="s">
        <v>660</v>
      </c>
      <c r="I25" s="341" t="s">
        <v>786</v>
      </c>
      <c r="J25" s="188" t="s">
        <v>661</v>
      </c>
      <c r="K25" s="341" t="s">
        <v>809</v>
      </c>
      <c r="L25" s="189" t="s">
        <v>639</v>
      </c>
      <c r="M25" s="190" t="s">
        <v>662</v>
      </c>
      <c r="N25" s="190" t="s">
        <v>663</v>
      </c>
      <c r="O25" s="412" t="s">
        <v>907</v>
      </c>
      <c r="P25" s="257" t="s">
        <v>27</v>
      </c>
      <c r="Q25" s="192"/>
      <c r="R25" s="188" t="s">
        <v>664</v>
      </c>
      <c r="S25" s="188" t="s">
        <v>665</v>
      </c>
      <c r="T25" s="218" t="s">
        <v>843</v>
      </c>
      <c r="U25" s="218" t="s">
        <v>843</v>
      </c>
      <c r="V25" s="267" t="s">
        <v>531</v>
      </c>
      <c r="W25" s="345" t="s">
        <v>823</v>
      </c>
      <c r="X25" s="187" t="s">
        <v>535</v>
      </c>
      <c r="Y25" s="355" t="s">
        <v>870</v>
      </c>
      <c r="Z25" s="188">
        <v>2022</v>
      </c>
      <c r="AA25" s="356">
        <v>2022</v>
      </c>
      <c r="AB25" s="187"/>
      <c r="AC25" s="187" t="s">
        <v>532</v>
      </c>
      <c r="AD25" s="355" t="s">
        <v>875</v>
      </c>
      <c r="AE25" s="187" t="s">
        <v>532</v>
      </c>
      <c r="AF25" s="355" t="s">
        <v>875</v>
      </c>
      <c r="AG25" s="193"/>
      <c r="AH25" s="198" t="s">
        <v>666</v>
      </c>
      <c r="AI25" s="190" t="s">
        <v>666</v>
      </c>
      <c r="AJ25" s="273" t="s">
        <v>676</v>
      </c>
      <c r="AK25" s="190" t="s">
        <v>906</v>
      </c>
      <c r="AL25" s="190" t="s">
        <v>666</v>
      </c>
      <c r="AM25" s="187"/>
      <c r="AN25" s="187"/>
      <c r="AO25" s="187"/>
      <c r="AP25" s="184"/>
      <c r="AQ25" s="184"/>
      <c r="AR25" s="187"/>
    </row>
    <row r="26" spans="1:44" ht="60" customHeight="1" thickBot="1" x14ac:dyDescent="0.3">
      <c r="A26" s="296">
        <v>15</v>
      </c>
      <c r="B26" s="416"/>
      <c r="C26" s="419">
        <v>250111901</v>
      </c>
      <c r="D26" s="449">
        <v>2512401593</v>
      </c>
      <c r="E26" s="378" t="s">
        <v>735</v>
      </c>
      <c r="F26" s="379" t="s">
        <v>764</v>
      </c>
      <c r="G26" s="380" t="s">
        <v>736</v>
      </c>
      <c r="H26" s="381" t="s">
        <v>737</v>
      </c>
      <c r="I26" s="382" t="s">
        <v>787</v>
      </c>
      <c r="J26" s="381" t="s">
        <v>738</v>
      </c>
      <c r="K26" s="382" t="s">
        <v>810</v>
      </c>
      <c r="L26" s="383" t="s">
        <v>620</v>
      </c>
      <c r="M26" s="384" t="s">
        <v>739</v>
      </c>
      <c r="N26" s="384" t="s">
        <v>740</v>
      </c>
      <c r="O26" s="414" t="s">
        <v>908</v>
      </c>
      <c r="P26" s="385" t="s">
        <v>27</v>
      </c>
      <c r="Q26" s="386"/>
      <c r="R26" s="381" t="s">
        <v>741</v>
      </c>
      <c r="S26" s="381" t="s">
        <v>742</v>
      </c>
      <c r="T26" s="387" t="s">
        <v>845</v>
      </c>
      <c r="U26" s="387" t="s">
        <v>844</v>
      </c>
      <c r="V26" s="388" t="s">
        <v>531</v>
      </c>
      <c r="W26" s="389" t="s">
        <v>823</v>
      </c>
      <c r="X26" s="390" t="s">
        <v>535</v>
      </c>
      <c r="Y26" s="391" t="s">
        <v>870</v>
      </c>
      <c r="Z26" s="381">
        <v>2012</v>
      </c>
      <c r="AA26" s="392">
        <v>2012</v>
      </c>
      <c r="AB26" s="390"/>
      <c r="AC26" s="390" t="s">
        <v>619</v>
      </c>
      <c r="AD26" s="377" t="s">
        <v>854</v>
      </c>
      <c r="AE26" s="390" t="s">
        <v>532</v>
      </c>
      <c r="AF26" s="355" t="s">
        <v>875</v>
      </c>
      <c r="AG26" s="393"/>
      <c r="AH26" s="394" t="s">
        <v>694</v>
      </c>
      <c r="AI26" s="384" t="s">
        <v>666</v>
      </c>
      <c r="AJ26" s="273" t="s">
        <v>676</v>
      </c>
      <c r="AK26" s="384" t="s">
        <v>909</v>
      </c>
      <c r="AL26" s="384" t="s">
        <v>534</v>
      </c>
      <c r="AM26" s="390"/>
      <c r="AN26" s="390"/>
      <c r="AO26" s="390"/>
      <c r="AP26" s="184"/>
      <c r="AQ26" s="184"/>
      <c r="AR26" s="187"/>
    </row>
    <row r="27" spans="1:44" ht="60" customHeight="1" thickBot="1" x14ac:dyDescent="0.3">
      <c r="A27" s="296">
        <v>16</v>
      </c>
      <c r="B27" s="416"/>
      <c r="C27" s="420">
        <v>250111903</v>
      </c>
      <c r="D27" s="447">
        <v>2512401594</v>
      </c>
      <c r="E27" s="185" t="s">
        <v>667</v>
      </c>
      <c r="F27" s="351" t="s">
        <v>765</v>
      </c>
      <c r="G27" s="258" t="s">
        <v>668</v>
      </c>
      <c r="H27" s="185" t="s">
        <v>669</v>
      </c>
      <c r="I27" s="341" t="s">
        <v>788</v>
      </c>
      <c r="J27" s="185" t="s">
        <v>670</v>
      </c>
      <c r="K27" s="341" t="s">
        <v>811</v>
      </c>
      <c r="L27" s="189" t="s">
        <v>639</v>
      </c>
      <c r="M27" s="197" t="s">
        <v>671</v>
      </c>
      <c r="N27" s="197" t="s">
        <v>672</v>
      </c>
      <c r="O27" s="412" t="s">
        <v>924</v>
      </c>
      <c r="P27" s="257" t="s">
        <v>27</v>
      </c>
      <c r="Q27" s="192"/>
      <c r="R27" s="185" t="s">
        <v>846</v>
      </c>
      <c r="S27" s="185" t="s">
        <v>847</v>
      </c>
      <c r="T27" s="298" t="s">
        <v>848</v>
      </c>
      <c r="U27" s="298" t="s">
        <v>849</v>
      </c>
      <c r="V27" s="185" t="s">
        <v>673</v>
      </c>
      <c r="W27" s="299" t="s">
        <v>850</v>
      </c>
      <c r="X27" s="187" t="s">
        <v>535</v>
      </c>
      <c r="Y27" s="355" t="s">
        <v>870</v>
      </c>
      <c r="Z27" s="185">
        <v>2023</v>
      </c>
      <c r="AA27" s="356">
        <v>2023</v>
      </c>
      <c r="AB27" s="187"/>
      <c r="AC27" s="187" t="s">
        <v>532</v>
      </c>
      <c r="AD27" s="271" t="s">
        <v>875</v>
      </c>
      <c r="AE27" s="187" t="s">
        <v>532</v>
      </c>
      <c r="AF27" s="355" t="s">
        <v>875</v>
      </c>
      <c r="AG27" s="193"/>
      <c r="AH27" s="198" t="s">
        <v>674</v>
      </c>
      <c r="AI27" s="197" t="s">
        <v>675</v>
      </c>
      <c r="AJ27" s="194" t="s">
        <v>676</v>
      </c>
      <c r="AK27" s="197" t="s">
        <v>677</v>
      </c>
      <c r="AL27" s="197" t="s">
        <v>666</v>
      </c>
      <c r="AM27" s="187"/>
      <c r="AN27" s="187"/>
      <c r="AO27" s="187"/>
      <c r="AP27" s="184"/>
      <c r="AQ27" s="184"/>
      <c r="AR27" s="187"/>
    </row>
    <row r="28" spans="1:44" ht="60" customHeight="1" thickBot="1" x14ac:dyDescent="0.3">
      <c r="A28" s="296">
        <v>17</v>
      </c>
      <c r="B28" s="416"/>
      <c r="C28" s="420">
        <v>250111907</v>
      </c>
      <c r="D28" s="448">
        <v>2512401595</v>
      </c>
      <c r="E28" s="357" t="s">
        <v>678</v>
      </c>
      <c r="F28" s="395" t="s">
        <v>766</v>
      </c>
      <c r="G28" s="359" t="s">
        <v>679</v>
      </c>
      <c r="H28" s="360" t="s">
        <v>680</v>
      </c>
      <c r="I28" s="361" t="s">
        <v>789</v>
      </c>
      <c r="J28" s="360" t="s">
        <v>681</v>
      </c>
      <c r="K28" s="361" t="s">
        <v>812</v>
      </c>
      <c r="L28" s="362" t="s">
        <v>639</v>
      </c>
      <c r="M28" s="363" t="s">
        <v>682</v>
      </c>
      <c r="N28" s="363" t="s">
        <v>683</v>
      </c>
      <c r="O28" s="364" t="s">
        <v>666</v>
      </c>
      <c r="P28" s="365" t="s">
        <v>27</v>
      </c>
      <c r="Q28" s="366"/>
      <c r="R28" s="360" t="s">
        <v>685</v>
      </c>
      <c r="S28" s="360" t="s">
        <v>684</v>
      </c>
      <c r="T28" s="368" t="s">
        <v>852</v>
      </c>
      <c r="U28" s="368" t="s">
        <v>853</v>
      </c>
      <c r="V28" s="369" t="s">
        <v>531</v>
      </c>
      <c r="W28" s="396" t="s">
        <v>850</v>
      </c>
      <c r="X28" s="371" t="s">
        <v>535</v>
      </c>
      <c r="Y28" s="372" t="s">
        <v>870</v>
      </c>
      <c r="Z28" s="360">
        <v>2023</v>
      </c>
      <c r="AA28" s="373">
        <v>2023</v>
      </c>
      <c r="AB28" s="371"/>
      <c r="AC28" s="371" t="s">
        <v>532</v>
      </c>
      <c r="AD28" s="377" t="s">
        <v>875</v>
      </c>
      <c r="AE28" s="397" t="s">
        <v>619</v>
      </c>
      <c r="AF28" s="366" t="s">
        <v>854</v>
      </c>
      <c r="AG28" s="374" t="s">
        <v>855</v>
      </c>
      <c r="AH28" s="398" t="s">
        <v>533</v>
      </c>
      <c r="AI28" s="363" t="s">
        <v>686</v>
      </c>
      <c r="AJ28" s="376" t="s">
        <v>533</v>
      </c>
      <c r="AK28" s="363" t="s">
        <v>687</v>
      </c>
      <c r="AL28" s="363"/>
      <c r="AM28" s="371"/>
      <c r="AN28" s="371"/>
      <c r="AO28" s="371"/>
      <c r="AP28" s="184"/>
      <c r="AQ28" s="184"/>
      <c r="AR28" s="187"/>
    </row>
    <row r="29" spans="1:44" ht="60" customHeight="1" thickBot="1" x14ac:dyDescent="0.3">
      <c r="A29" s="296">
        <v>18</v>
      </c>
      <c r="B29" s="416"/>
      <c r="C29" s="420">
        <v>250111910</v>
      </c>
      <c r="D29" s="453">
        <v>2512401604</v>
      </c>
      <c r="E29" s="452" t="s">
        <v>958</v>
      </c>
      <c r="F29" s="351" t="s">
        <v>767</v>
      </c>
      <c r="G29" s="258" t="s">
        <v>688</v>
      </c>
      <c r="H29" s="188" t="s">
        <v>689</v>
      </c>
      <c r="I29" s="341" t="s">
        <v>790</v>
      </c>
      <c r="J29" s="188" t="s">
        <v>690</v>
      </c>
      <c r="K29" s="341" t="s">
        <v>813</v>
      </c>
      <c r="L29" s="189" t="s">
        <v>639</v>
      </c>
      <c r="M29" s="190" t="s">
        <v>957</v>
      </c>
      <c r="N29" s="190" t="s">
        <v>691</v>
      </c>
      <c r="O29" s="412" t="s">
        <v>910</v>
      </c>
      <c r="P29" s="257" t="s">
        <v>27</v>
      </c>
      <c r="Q29" s="192"/>
      <c r="R29" s="188" t="s">
        <v>692</v>
      </c>
      <c r="S29" s="188" t="s">
        <v>856</v>
      </c>
      <c r="T29" s="343" t="s">
        <v>859</v>
      </c>
      <c r="U29" s="343" t="s">
        <v>860</v>
      </c>
      <c r="V29" s="188" t="s">
        <v>693</v>
      </c>
      <c r="W29" s="299" t="s">
        <v>851</v>
      </c>
      <c r="X29" s="187" t="s">
        <v>571</v>
      </c>
      <c r="Y29" s="355" t="s">
        <v>871</v>
      </c>
      <c r="Z29" s="188">
        <v>2024</v>
      </c>
      <c r="AA29" s="356">
        <v>2024</v>
      </c>
      <c r="AB29" s="187"/>
      <c r="AC29" s="187" t="s">
        <v>532</v>
      </c>
      <c r="AD29" s="271" t="s">
        <v>875</v>
      </c>
      <c r="AE29" s="187" t="s">
        <v>532</v>
      </c>
      <c r="AF29" s="271" t="s">
        <v>875</v>
      </c>
      <c r="AG29" s="193"/>
      <c r="AH29" s="194" t="s">
        <v>694</v>
      </c>
      <c r="AI29" s="190" t="s">
        <v>666</v>
      </c>
      <c r="AJ29" s="194" t="s">
        <v>676</v>
      </c>
      <c r="AK29" s="190" t="s">
        <v>695</v>
      </c>
      <c r="AL29" s="190" t="s">
        <v>666</v>
      </c>
      <c r="AM29" s="187"/>
      <c r="AN29" s="187"/>
      <c r="AO29" s="187"/>
      <c r="AP29" s="184"/>
      <c r="AQ29" s="184"/>
      <c r="AR29" s="187"/>
    </row>
    <row r="30" spans="1:44" ht="60" customHeight="1" thickBot="1" x14ac:dyDescent="0.3">
      <c r="A30" s="183">
        <v>19</v>
      </c>
      <c r="B30" s="415"/>
      <c r="C30" s="419">
        <v>250111911</v>
      </c>
      <c r="D30" s="447">
        <v>2512401596</v>
      </c>
      <c r="E30" s="185" t="s">
        <v>696</v>
      </c>
      <c r="F30" s="339" t="s">
        <v>768</v>
      </c>
      <c r="G30" s="258" t="s">
        <v>697</v>
      </c>
      <c r="H30" s="188" t="s">
        <v>698</v>
      </c>
      <c r="I30" s="339" t="s">
        <v>791</v>
      </c>
      <c r="J30" s="188" t="s">
        <v>699</v>
      </c>
      <c r="K30" s="341" t="s">
        <v>814</v>
      </c>
      <c r="L30" s="189" t="s">
        <v>620</v>
      </c>
      <c r="M30" s="190" t="s">
        <v>700</v>
      </c>
      <c r="N30" s="190" t="s">
        <v>701</v>
      </c>
      <c r="O30" s="412" t="s">
        <v>911</v>
      </c>
      <c r="P30" s="257" t="s">
        <v>27</v>
      </c>
      <c r="Q30" s="192"/>
      <c r="R30" s="188" t="s">
        <v>857</v>
      </c>
      <c r="S30" s="188" t="s">
        <v>858</v>
      </c>
      <c r="T30" s="344" t="s">
        <v>861</v>
      </c>
      <c r="U30" s="344" t="s">
        <v>873</v>
      </c>
      <c r="V30" s="338" t="s">
        <v>531</v>
      </c>
      <c r="W30" s="345" t="s">
        <v>823</v>
      </c>
      <c r="X30" s="187" t="s">
        <v>535</v>
      </c>
      <c r="Y30" s="355" t="s">
        <v>870</v>
      </c>
      <c r="Z30" s="188">
        <v>2023</v>
      </c>
      <c r="AA30" s="356">
        <v>2023</v>
      </c>
      <c r="AB30" s="187"/>
      <c r="AC30" s="187" t="s">
        <v>532</v>
      </c>
      <c r="AD30" s="271" t="s">
        <v>875</v>
      </c>
      <c r="AE30" s="187"/>
      <c r="AF30" s="271" t="s">
        <v>875</v>
      </c>
      <c r="AG30" s="193"/>
      <c r="AH30" s="194" t="s">
        <v>694</v>
      </c>
      <c r="AI30" s="190" t="s">
        <v>666</v>
      </c>
      <c r="AJ30" s="194" t="s">
        <v>676</v>
      </c>
      <c r="AK30" s="190" t="s">
        <v>912</v>
      </c>
      <c r="AL30" s="190"/>
      <c r="AM30" s="187"/>
      <c r="AN30" s="187"/>
      <c r="AO30" s="187"/>
      <c r="AP30" s="184"/>
      <c r="AQ30" s="184"/>
      <c r="AR30" s="187"/>
    </row>
    <row r="31" spans="1:44" ht="60" customHeight="1" thickBot="1" x14ac:dyDescent="0.3">
      <c r="A31" s="296">
        <v>20</v>
      </c>
      <c r="B31" s="415"/>
      <c r="C31" s="419">
        <v>250111913</v>
      </c>
      <c r="D31" s="447">
        <v>2512401597</v>
      </c>
      <c r="E31" s="185" t="s">
        <v>709</v>
      </c>
      <c r="F31" s="339" t="s">
        <v>769</v>
      </c>
      <c r="G31" s="258" t="s">
        <v>710</v>
      </c>
      <c r="H31" s="188" t="s">
        <v>711</v>
      </c>
      <c r="I31" s="342" t="s">
        <v>792</v>
      </c>
      <c r="J31" s="188" t="s">
        <v>712</v>
      </c>
      <c r="K31" s="341" t="s">
        <v>815</v>
      </c>
      <c r="L31" s="189" t="s">
        <v>620</v>
      </c>
      <c r="M31" s="190" t="s">
        <v>713</v>
      </c>
      <c r="N31" s="190" t="s">
        <v>714</v>
      </c>
      <c r="O31" s="412" t="s">
        <v>913</v>
      </c>
      <c r="P31" s="257" t="s">
        <v>27</v>
      </c>
      <c r="Q31" s="192"/>
      <c r="R31" s="188" t="s">
        <v>716</v>
      </c>
      <c r="S31" s="188" t="s">
        <v>715</v>
      </c>
      <c r="T31" s="344" t="s">
        <v>862</v>
      </c>
      <c r="U31" s="344" t="s">
        <v>863</v>
      </c>
      <c r="V31" s="188" t="s">
        <v>717</v>
      </c>
      <c r="W31" s="345" t="s">
        <v>864</v>
      </c>
      <c r="X31" s="187" t="s">
        <v>535</v>
      </c>
      <c r="Y31" s="355" t="s">
        <v>870</v>
      </c>
      <c r="Z31" s="188">
        <v>2019</v>
      </c>
      <c r="AA31" s="356">
        <v>2019</v>
      </c>
      <c r="AB31" s="187"/>
      <c r="AC31" s="187" t="s">
        <v>532</v>
      </c>
      <c r="AD31" s="271" t="s">
        <v>875</v>
      </c>
      <c r="AE31" s="187" t="s">
        <v>532</v>
      </c>
      <c r="AF31" s="271" t="s">
        <v>875</v>
      </c>
      <c r="AG31" s="193"/>
      <c r="AH31" s="273" t="s">
        <v>533</v>
      </c>
      <c r="AI31" s="190" t="s">
        <v>666</v>
      </c>
      <c r="AJ31" s="194" t="s">
        <v>676</v>
      </c>
      <c r="AK31" s="190" t="s">
        <v>718</v>
      </c>
      <c r="AL31" s="190" t="s">
        <v>666</v>
      </c>
      <c r="AM31" s="187"/>
      <c r="AN31" s="187"/>
      <c r="AO31" s="187"/>
      <c r="AP31" s="184"/>
      <c r="AQ31" s="184"/>
      <c r="AR31" s="187"/>
    </row>
    <row r="32" spans="1:44" ht="60" customHeight="1" thickBot="1" x14ac:dyDescent="0.3">
      <c r="A32" s="183">
        <v>21</v>
      </c>
      <c r="B32" s="415"/>
      <c r="C32" s="420">
        <v>250111915</v>
      </c>
      <c r="D32" s="447">
        <v>2512401598</v>
      </c>
      <c r="E32" s="185" t="s">
        <v>719</v>
      </c>
      <c r="F32" s="340" t="s">
        <v>770</v>
      </c>
      <c r="G32" s="258" t="s">
        <v>720</v>
      </c>
      <c r="H32" s="188" t="s">
        <v>721</v>
      </c>
      <c r="I32" s="341" t="s">
        <v>793</v>
      </c>
      <c r="J32" s="188" t="s">
        <v>722</v>
      </c>
      <c r="K32" s="341" t="s">
        <v>816</v>
      </c>
      <c r="L32" s="189" t="s">
        <v>639</v>
      </c>
      <c r="M32" s="190" t="s">
        <v>723</v>
      </c>
      <c r="N32" s="190" t="s">
        <v>724</v>
      </c>
      <c r="O32" s="412" t="s">
        <v>914</v>
      </c>
      <c r="P32" s="257" t="s">
        <v>27</v>
      </c>
      <c r="Q32" s="192"/>
      <c r="R32" s="188" t="s">
        <v>866</v>
      </c>
      <c r="S32" s="188" t="s">
        <v>725</v>
      </c>
      <c r="T32" s="343" t="s">
        <v>865</v>
      </c>
      <c r="U32" s="344" t="s">
        <v>865</v>
      </c>
      <c r="V32" s="188" t="s">
        <v>726</v>
      </c>
      <c r="W32" s="345" t="s">
        <v>823</v>
      </c>
      <c r="X32" s="187" t="s">
        <v>535</v>
      </c>
      <c r="Y32" s="355" t="s">
        <v>870</v>
      </c>
      <c r="Z32" s="188">
        <v>2025</v>
      </c>
      <c r="AA32" s="356">
        <v>2025</v>
      </c>
      <c r="AB32" s="187"/>
      <c r="AC32" s="187" t="s">
        <v>532</v>
      </c>
      <c r="AD32" s="271" t="s">
        <v>875</v>
      </c>
      <c r="AE32" s="187" t="s">
        <v>532</v>
      </c>
      <c r="AF32" s="271" t="s">
        <v>875</v>
      </c>
      <c r="AG32" s="193"/>
      <c r="AH32" s="194" t="s">
        <v>694</v>
      </c>
      <c r="AI32" s="190" t="s">
        <v>727</v>
      </c>
      <c r="AJ32" s="194" t="s">
        <v>676</v>
      </c>
      <c r="AK32" s="190" t="s">
        <v>727</v>
      </c>
      <c r="AL32" s="190" t="s">
        <v>666</v>
      </c>
      <c r="AM32" s="187"/>
      <c r="AN32" s="187"/>
      <c r="AO32" s="187"/>
      <c r="AP32" s="184"/>
      <c r="AQ32" s="184"/>
      <c r="AR32" s="187"/>
    </row>
    <row r="33" spans="1:47" ht="60" customHeight="1" thickBot="1" x14ac:dyDescent="0.3">
      <c r="A33" s="296">
        <v>22</v>
      </c>
      <c r="B33" s="416"/>
      <c r="C33" s="420">
        <v>250111916</v>
      </c>
      <c r="D33" s="450">
        <v>2512401599</v>
      </c>
      <c r="E33" s="185" t="s">
        <v>621</v>
      </c>
      <c r="F33" s="339" t="s">
        <v>771</v>
      </c>
      <c r="G33" s="258" t="s">
        <v>622</v>
      </c>
      <c r="H33" s="188" t="s">
        <v>623</v>
      </c>
      <c r="I33" s="341" t="s">
        <v>794</v>
      </c>
      <c r="J33" s="188" t="s">
        <v>624</v>
      </c>
      <c r="K33" s="341" t="s">
        <v>817</v>
      </c>
      <c r="L33" s="189" t="s">
        <v>620</v>
      </c>
      <c r="M33" s="190" t="s">
        <v>625</v>
      </c>
      <c r="N33" s="190" t="s">
        <v>626</v>
      </c>
      <c r="O33" s="412" t="s">
        <v>915</v>
      </c>
      <c r="P33" s="257" t="s">
        <v>27</v>
      </c>
      <c r="Q33" s="192"/>
      <c r="R33" s="188" t="s">
        <v>627</v>
      </c>
      <c r="S33" s="188" t="s">
        <v>560</v>
      </c>
      <c r="T33" s="298" t="s">
        <v>867</v>
      </c>
      <c r="U33" s="298" t="s">
        <v>867</v>
      </c>
      <c r="V33" s="267" t="s">
        <v>531</v>
      </c>
      <c r="W33" s="345" t="s">
        <v>823</v>
      </c>
      <c r="X33" s="187" t="s">
        <v>596</v>
      </c>
      <c r="Y33" s="355" t="s">
        <v>872</v>
      </c>
      <c r="Z33" s="188">
        <v>2022</v>
      </c>
      <c r="AA33" s="356">
        <v>2022</v>
      </c>
      <c r="AB33" s="187"/>
      <c r="AC33" s="187" t="s">
        <v>532</v>
      </c>
      <c r="AD33" s="271" t="s">
        <v>875</v>
      </c>
      <c r="AE33" s="187" t="s">
        <v>532</v>
      </c>
      <c r="AF33" s="271" t="s">
        <v>875</v>
      </c>
      <c r="AG33" s="193"/>
      <c r="AH33" s="273" t="s">
        <v>533</v>
      </c>
      <c r="AI33" s="190" t="s">
        <v>916</v>
      </c>
      <c r="AJ33" s="194" t="s">
        <v>676</v>
      </c>
      <c r="AK33" s="190" t="s">
        <v>917</v>
      </c>
      <c r="AL33" s="190" t="s">
        <v>572</v>
      </c>
      <c r="AM33" s="187"/>
      <c r="AN33" s="187"/>
      <c r="AO33" s="187"/>
      <c r="AP33" s="184"/>
      <c r="AQ33" s="184"/>
      <c r="AR33" s="187"/>
    </row>
    <row r="34" spans="1:47" s="335" customFormat="1" ht="60" customHeight="1" thickBot="1" x14ac:dyDescent="0.3">
      <c r="A34" s="334">
        <v>23</v>
      </c>
      <c r="B34" s="417"/>
      <c r="C34" s="420">
        <v>250111919</v>
      </c>
      <c r="D34" s="451">
        <v>2512401602</v>
      </c>
      <c r="E34" s="399" t="s">
        <v>628</v>
      </c>
      <c r="F34" s="358" t="s">
        <v>772</v>
      </c>
      <c r="G34" s="400" t="s">
        <v>629</v>
      </c>
      <c r="H34" s="401" t="s">
        <v>630</v>
      </c>
      <c r="I34" s="361" t="s">
        <v>795</v>
      </c>
      <c r="J34" s="401" t="s">
        <v>631</v>
      </c>
      <c r="K34" s="361" t="s">
        <v>818</v>
      </c>
      <c r="L34" s="402" t="s">
        <v>620</v>
      </c>
      <c r="M34" s="403" t="s">
        <v>632</v>
      </c>
      <c r="N34" s="403" t="s">
        <v>633</v>
      </c>
      <c r="O34" s="413" t="s">
        <v>920</v>
      </c>
      <c r="P34" s="404" t="s">
        <v>27</v>
      </c>
      <c r="Q34" s="405"/>
      <c r="R34" s="401" t="s">
        <v>634</v>
      </c>
      <c r="S34" s="401" t="s">
        <v>560</v>
      </c>
      <c r="T34" s="367" t="s">
        <v>868</v>
      </c>
      <c r="U34" s="367" t="s">
        <v>868</v>
      </c>
      <c r="V34" s="401" t="s">
        <v>531</v>
      </c>
      <c r="W34" s="370" t="s">
        <v>823</v>
      </c>
      <c r="X34" s="402" t="s">
        <v>571</v>
      </c>
      <c r="Y34" s="372" t="s">
        <v>871</v>
      </c>
      <c r="Z34" s="401">
        <v>2012</v>
      </c>
      <c r="AA34" s="406">
        <v>2012</v>
      </c>
      <c r="AB34" s="402"/>
      <c r="AC34" s="402" t="s">
        <v>532</v>
      </c>
      <c r="AD34" s="271" t="s">
        <v>875</v>
      </c>
      <c r="AE34" s="409" t="s">
        <v>619</v>
      </c>
      <c r="AF34" s="377" t="s">
        <v>854</v>
      </c>
      <c r="AG34" s="408" t="s">
        <v>855</v>
      </c>
      <c r="AH34" s="407" t="s">
        <v>533</v>
      </c>
      <c r="AI34" s="403" t="s">
        <v>918</v>
      </c>
      <c r="AJ34" s="194" t="s">
        <v>676</v>
      </c>
      <c r="AK34" s="403" t="s">
        <v>919</v>
      </c>
      <c r="AL34" s="403" t="s">
        <v>534</v>
      </c>
      <c r="AM34" s="402"/>
      <c r="AN34" s="402"/>
      <c r="AO34" s="402"/>
      <c r="AP34" s="410"/>
      <c r="AQ34" s="410"/>
      <c r="AR34" s="411"/>
    </row>
    <row r="35" spans="1:47" ht="60" customHeight="1" thickBot="1" x14ac:dyDescent="0.3">
      <c r="A35" s="296">
        <v>24</v>
      </c>
      <c r="B35" s="416"/>
      <c r="C35" s="419">
        <v>250111922</v>
      </c>
      <c r="D35" s="450">
        <v>2512401603</v>
      </c>
      <c r="E35" s="185" t="s">
        <v>925</v>
      </c>
      <c r="F35" s="351" t="s">
        <v>926</v>
      </c>
      <c r="G35" s="258" t="s">
        <v>927</v>
      </c>
      <c r="H35" s="188" t="s">
        <v>928</v>
      </c>
      <c r="I35" s="341" t="s">
        <v>929</v>
      </c>
      <c r="J35" s="188" t="s">
        <v>930</v>
      </c>
      <c r="K35" s="341" t="s">
        <v>931</v>
      </c>
      <c r="L35" s="189" t="s">
        <v>620</v>
      </c>
      <c r="M35" s="190" t="s">
        <v>932</v>
      </c>
      <c r="N35" s="190" t="s">
        <v>933</v>
      </c>
      <c r="O35" s="412" t="s">
        <v>921</v>
      </c>
      <c r="P35" s="257" t="s">
        <v>27</v>
      </c>
      <c r="Q35" s="192"/>
      <c r="R35" s="188" t="s">
        <v>935</v>
      </c>
      <c r="S35" s="188" t="s">
        <v>934</v>
      </c>
      <c r="T35" s="343" t="s">
        <v>936</v>
      </c>
      <c r="U35" s="343" t="s">
        <v>937</v>
      </c>
      <c r="V35" s="353" t="s">
        <v>531</v>
      </c>
      <c r="W35" s="352" t="s">
        <v>823</v>
      </c>
      <c r="X35" s="187" t="s">
        <v>535</v>
      </c>
      <c r="Y35" s="355" t="s">
        <v>870</v>
      </c>
      <c r="Z35" s="188">
        <v>2021</v>
      </c>
      <c r="AA35" s="356">
        <v>2021</v>
      </c>
      <c r="AB35" s="187"/>
      <c r="AC35" s="187" t="s">
        <v>532</v>
      </c>
      <c r="AD35" s="271" t="s">
        <v>875</v>
      </c>
      <c r="AE35" s="187" t="s">
        <v>532</v>
      </c>
      <c r="AF35" s="355" t="s">
        <v>875</v>
      </c>
      <c r="AG35" s="193"/>
      <c r="AH35" s="354" t="s">
        <v>533</v>
      </c>
      <c r="AI35" s="190" t="s">
        <v>922</v>
      </c>
      <c r="AJ35" s="194" t="s">
        <v>676</v>
      </c>
      <c r="AK35" s="190" t="s">
        <v>923</v>
      </c>
      <c r="AL35" s="190" t="s">
        <v>534</v>
      </c>
      <c r="AM35" s="187"/>
      <c r="AN35" s="187"/>
      <c r="AO35" s="187"/>
      <c r="AP35" s="184"/>
      <c r="AQ35" s="184"/>
      <c r="AR35" s="187"/>
    </row>
    <row r="36" spans="1:47" ht="60" customHeight="1" thickBot="1" x14ac:dyDescent="0.3">
      <c r="A36" s="443"/>
      <c r="B36" s="444"/>
      <c r="C36" s="439"/>
      <c r="D36" s="187"/>
      <c r="E36" s="440"/>
      <c r="F36" s="441"/>
      <c r="G36" s="258"/>
      <c r="H36" s="188"/>
      <c r="I36" s="442"/>
      <c r="J36" s="188"/>
      <c r="K36" s="442"/>
      <c r="L36" s="187"/>
      <c r="M36" s="190"/>
      <c r="N36" s="190"/>
      <c r="O36" s="191"/>
      <c r="P36" s="257"/>
      <c r="Q36" s="192"/>
      <c r="R36" s="188"/>
      <c r="S36" s="188"/>
      <c r="T36" s="343"/>
      <c r="U36" s="343"/>
      <c r="V36" s="353"/>
      <c r="W36" s="352"/>
      <c r="X36" s="187"/>
      <c r="Y36" s="192"/>
      <c r="Z36" s="188"/>
      <c r="AA36" s="192"/>
      <c r="AB36" s="187"/>
      <c r="AC36" s="187"/>
      <c r="AD36" s="192"/>
      <c r="AE36" s="187"/>
      <c r="AF36" s="192"/>
      <c r="AG36" s="193"/>
      <c r="AH36" s="354"/>
      <c r="AI36" s="190"/>
      <c r="AJ36" s="194"/>
      <c r="AK36" s="190"/>
      <c r="AL36" s="190"/>
      <c r="AM36" s="187"/>
      <c r="AN36" s="187"/>
      <c r="AO36" s="187"/>
      <c r="AP36" s="184"/>
      <c r="AQ36" s="184"/>
      <c r="AR36" s="187"/>
    </row>
    <row r="37" spans="1:47" s="333" customFormat="1" ht="60" customHeight="1" thickBot="1" x14ac:dyDescent="0.3">
      <c r="A37" s="320"/>
      <c r="B37" s="321"/>
      <c r="C37" s="322"/>
      <c r="D37" s="322"/>
      <c r="E37" s="349"/>
      <c r="F37" s="350"/>
      <c r="G37" s="323"/>
      <c r="H37" s="324"/>
      <c r="I37" s="348"/>
      <c r="J37" s="324"/>
      <c r="K37" s="348"/>
      <c r="L37" s="325"/>
      <c r="M37" s="326"/>
      <c r="N37" s="326"/>
      <c r="O37" s="327"/>
      <c r="P37" s="328"/>
      <c r="Q37" s="329"/>
      <c r="R37" s="324"/>
      <c r="S37" s="324"/>
      <c r="T37" s="346"/>
      <c r="U37" s="346"/>
      <c r="V37" s="336"/>
      <c r="W37" s="345"/>
      <c r="X37" s="322"/>
      <c r="Y37" s="329"/>
      <c r="Z37" s="324"/>
      <c r="AA37" s="329"/>
      <c r="AB37" s="322"/>
      <c r="AC37" s="322"/>
      <c r="AD37" s="329"/>
      <c r="AE37" s="322"/>
      <c r="AF37" s="329"/>
      <c r="AG37" s="330"/>
      <c r="AH37" s="337"/>
      <c r="AI37" s="326"/>
      <c r="AJ37" s="331"/>
      <c r="AK37" s="326"/>
      <c r="AL37" s="326"/>
      <c r="AM37" s="322"/>
      <c r="AN37" s="322"/>
      <c r="AO37" s="322"/>
      <c r="AP37" s="319"/>
      <c r="AQ37" s="319"/>
      <c r="AR37" s="322"/>
      <c r="AS37" s="332"/>
      <c r="AU37" s="332"/>
    </row>
    <row r="38" spans="1:47" s="333" customFormat="1" ht="60" customHeight="1" thickBot="1" x14ac:dyDescent="0.3">
      <c r="A38" s="320"/>
      <c r="B38" s="321"/>
      <c r="C38" s="322"/>
      <c r="D38" s="322"/>
      <c r="E38" s="318"/>
      <c r="F38" s="347"/>
      <c r="G38" s="323"/>
      <c r="H38" s="324"/>
      <c r="I38" s="348"/>
      <c r="J38" s="324"/>
      <c r="K38" s="348"/>
      <c r="L38" s="325"/>
      <c r="M38" s="326"/>
      <c r="N38" s="326"/>
      <c r="O38" s="327"/>
      <c r="P38" s="328"/>
      <c r="Q38" s="329"/>
      <c r="R38" s="324"/>
      <c r="S38" s="324"/>
      <c r="T38" s="346"/>
      <c r="U38" s="346"/>
      <c r="V38" s="336"/>
      <c r="W38" s="345"/>
      <c r="X38" s="322"/>
      <c r="Y38" s="329"/>
      <c r="Z38" s="324"/>
      <c r="AA38" s="329"/>
      <c r="AB38" s="322"/>
      <c r="AC38" s="322"/>
      <c r="AD38" s="329"/>
      <c r="AE38" s="322"/>
      <c r="AF38" s="329"/>
      <c r="AG38" s="330"/>
      <c r="AH38" s="337"/>
      <c r="AI38" s="326"/>
      <c r="AJ38" s="331"/>
      <c r="AK38" s="326"/>
      <c r="AL38" s="326"/>
      <c r="AM38" s="322"/>
      <c r="AN38" s="322"/>
      <c r="AO38" s="322"/>
      <c r="AP38" s="319"/>
      <c r="AQ38" s="319"/>
      <c r="AR38" s="322"/>
      <c r="AS38" s="332"/>
      <c r="AU38" s="332"/>
    </row>
    <row r="39" spans="1:47" s="333" customFormat="1" ht="60" customHeight="1" thickBot="1" x14ac:dyDescent="0.3">
      <c r="A39" s="320">
        <v>25</v>
      </c>
      <c r="B39" s="321"/>
      <c r="C39" s="322"/>
      <c r="D39" s="322"/>
      <c r="E39" s="185" t="s">
        <v>743</v>
      </c>
      <c r="F39" s="351" t="s">
        <v>773</v>
      </c>
      <c r="G39" s="258" t="s">
        <v>744</v>
      </c>
      <c r="H39" s="188" t="s">
        <v>745</v>
      </c>
      <c r="I39" s="341" t="s">
        <v>796</v>
      </c>
      <c r="J39" s="188" t="s">
        <v>746</v>
      </c>
      <c r="K39" s="341" t="s">
        <v>819</v>
      </c>
      <c r="L39" s="189" t="s">
        <v>620</v>
      </c>
      <c r="M39" s="190" t="s">
        <v>747</v>
      </c>
      <c r="N39" s="190" t="s">
        <v>748</v>
      </c>
      <c r="O39" s="412" t="s">
        <v>921</v>
      </c>
      <c r="P39" s="257" t="s">
        <v>27</v>
      </c>
      <c r="Q39" s="192"/>
      <c r="R39" s="188" t="s">
        <v>749</v>
      </c>
      <c r="S39" s="188" t="s">
        <v>665</v>
      </c>
      <c r="T39" s="343" t="s">
        <v>869</v>
      </c>
      <c r="U39" s="343" t="s">
        <v>869</v>
      </c>
      <c r="V39" s="353" t="s">
        <v>531</v>
      </c>
      <c r="W39" s="352" t="s">
        <v>823</v>
      </c>
      <c r="X39" s="187" t="s">
        <v>571</v>
      </c>
      <c r="Y39" s="355" t="s">
        <v>871</v>
      </c>
      <c r="Z39" s="188">
        <v>2018</v>
      </c>
      <c r="AA39" s="356">
        <v>2018</v>
      </c>
      <c r="AB39" s="187"/>
      <c r="AC39" s="187" t="s">
        <v>532</v>
      </c>
      <c r="AD39" s="271" t="s">
        <v>875</v>
      </c>
      <c r="AE39" s="187" t="s">
        <v>532</v>
      </c>
      <c r="AF39" s="355" t="s">
        <v>875</v>
      </c>
      <c r="AG39" s="193"/>
      <c r="AH39" s="354" t="s">
        <v>533</v>
      </c>
      <c r="AI39" s="190" t="s">
        <v>922</v>
      </c>
      <c r="AJ39" s="194" t="s">
        <v>676</v>
      </c>
      <c r="AK39" s="190" t="s">
        <v>923</v>
      </c>
      <c r="AL39" s="190" t="s">
        <v>534</v>
      </c>
      <c r="AM39" s="187"/>
      <c r="AN39" s="187"/>
      <c r="AO39" s="187"/>
      <c r="AP39" s="184"/>
      <c r="AQ39" s="319"/>
      <c r="AR39" s="322"/>
      <c r="AS39" s="332"/>
      <c r="AU39" s="332"/>
    </row>
    <row r="40" spans="1:47" s="438" customFormat="1" ht="60" customHeight="1" thickBot="1" x14ac:dyDescent="0.3">
      <c r="A40" s="423"/>
      <c r="B40" s="424"/>
      <c r="C40" s="425"/>
      <c r="D40" s="425"/>
      <c r="E40" s="261" t="s">
        <v>536</v>
      </c>
      <c r="F40" s="426" t="s">
        <v>954</v>
      </c>
      <c r="G40" s="422" t="s">
        <v>537</v>
      </c>
      <c r="H40" s="185" t="s">
        <v>538</v>
      </c>
      <c r="I40" s="427" t="s">
        <v>955</v>
      </c>
      <c r="J40" s="185" t="s">
        <v>539</v>
      </c>
      <c r="K40" s="427" t="s">
        <v>956</v>
      </c>
      <c r="L40" s="425" t="s">
        <v>620</v>
      </c>
      <c r="M40" s="197" t="s">
        <v>540</v>
      </c>
      <c r="N40" s="197" t="s">
        <v>541</v>
      </c>
      <c r="O40" s="428"/>
      <c r="P40" s="429" t="s">
        <v>27</v>
      </c>
      <c r="Q40" s="430"/>
      <c r="R40" s="185" t="s">
        <v>542</v>
      </c>
      <c r="S40" s="185" t="s">
        <v>543</v>
      </c>
      <c r="T40" s="431" t="s">
        <v>949</v>
      </c>
      <c r="U40" s="431" t="s">
        <v>950</v>
      </c>
      <c r="V40" s="185" t="s">
        <v>544</v>
      </c>
      <c r="W40" s="432"/>
      <c r="X40" s="426" t="s">
        <v>535</v>
      </c>
      <c r="Y40" s="430"/>
      <c r="Z40" s="433">
        <v>2021</v>
      </c>
      <c r="AA40" s="430"/>
      <c r="AB40" s="425"/>
      <c r="AC40" s="426" t="s">
        <v>532</v>
      </c>
      <c r="AD40" s="430"/>
      <c r="AE40" s="426" t="s">
        <v>532</v>
      </c>
      <c r="AF40" s="430"/>
      <c r="AG40" s="434"/>
      <c r="AH40" s="435" t="s">
        <v>533</v>
      </c>
      <c r="AI40" s="197"/>
      <c r="AJ40" s="198"/>
      <c r="AK40" s="197"/>
      <c r="AL40" s="436" t="s">
        <v>534</v>
      </c>
      <c r="AM40" s="425"/>
      <c r="AN40" s="425"/>
      <c r="AO40" s="425"/>
      <c r="AP40" s="184"/>
      <c r="AQ40" s="184"/>
      <c r="AR40" s="425"/>
      <c r="AS40" s="437"/>
      <c r="AU40" s="437"/>
    </row>
    <row r="41" spans="1:47" s="333" customFormat="1" ht="60" customHeight="1" thickBot="1" x14ac:dyDescent="0.3">
      <c r="A41" s="320"/>
      <c r="B41" s="321"/>
      <c r="C41" s="322"/>
      <c r="D41" s="187"/>
      <c r="E41" s="421" t="s">
        <v>938</v>
      </c>
      <c r="F41" s="426" t="s">
        <v>942</v>
      </c>
      <c r="G41" s="422" t="s">
        <v>939</v>
      </c>
      <c r="H41" s="302" t="s">
        <v>940</v>
      </c>
      <c r="I41" s="303" t="s">
        <v>943</v>
      </c>
      <c r="J41" s="302" t="s">
        <v>941</v>
      </c>
      <c r="K41" s="303" t="s">
        <v>944</v>
      </c>
      <c r="L41" s="304" t="s">
        <v>620</v>
      </c>
      <c r="M41" s="305" t="s">
        <v>945</v>
      </c>
      <c r="N41" s="305" t="s">
        <v>946</v>
      </c>
      <c r="O41" s="306"/>
      <c r="P41" s="307" t="s">
        <v>27</v>
      </c>
      <c r="Q41" s="308"/>
      <c r="R41" s="302" t="s">
        <v>947</v>
      </c>
      <c r="S41" s="302" t="s">
        <v>948</v>
      </c>
      <c r="T41" s="309" t="s">
        <v>951</v>
      </c>
      <c r="U41" s="309" t="s">
        <v>952</v>
      </c>
      <c r="V41" s="302" t="s">
        <v>953</v>
      </c>
      <c r="W41" s="310"/>
      <c r="X41" s="311"/>
      <c r="Y41" s="308"/>
      <c r="Z41" s="312"/>
      <c r="AA41" s="308"/>
      <c r="AB41" s="313"/>
      <c r="AC41" s="311"/>
      <c r="AD41" s="308"/>
      <c r="AE41" s="311"/>
      <c r="AF41" s="308"/>
      <c r="AG41" s="314"/>
      <c r="AH41" s="315"/>
      <c r="AI41" s="305"/>
      <c r="AJ41" s="316"/>
      <c r="AK41" s="305"/>
      <c r="AL41" s="317"/>
      <c r="AM41" s="313"/>
      <c r="AN41" s="313"/>
      <c r="AO41" s="313"/>
      <c r="AP41" s="301"/>
      <c r="AQ41" s="301"/>
      <c r="AR41" s="313"/>
      <c r="AS41" s="219"/>
      <c r="AU41" s="332"/>
    </row>
    <row r="42" spans="1:47" s="333" customFormat="1" ht="60" customHeight="1" thickBot="1" x14ac:dyDescent="0.3">
      <c r="A42" s="320"/>
      <c r="B42" s="321"/>
      <c r="C42" s="322"/>
      <c r="D42" s="322"/>
      <c r="E42" s="279"/>
      <c r="F42" s="280"/>
      <c r="G42" s="281"/>
      <c r="H42" s="282"/>
      <c r="I42" s="280"/>
      <c r="J42" s="282"/>
      <c r="K42" s="280"/>
      <c r="L42" s="283"/>
      <c r="M42" s="284"/>
      <c r="N42" s="284"/>
      <c r="O42" s="285"/>
      <c r="P42" s="286"/>
      <c r="Q42" s="287"/>
      <c r="R42" s="282"/>
      <c r="S42" s="282"/>
      <c r="T42" s="288"/>
      <c r="U42" s="288"/>
      <c r="V42" s="300"/>
      <c r="W42" s="289"/>
      <c r="X42" s="290"/>
      <c r="Y42" s="287"/>
      <c r="Z42" s="282"/>
      <c r="AA42" s="287"/>
      <c r="AB42" s="290"/>
      <c r="AC42" s="290"/>
      <c r="AD42" s="287"/>
      <c r="AE42" s="290"/>
      <c r="AF42" s="287"/>
      <c r="AG42" s="292"/>
      <c r="AH42" s="273"/>
      <c r="AI42" s="284"/>
      <c r="AJ42" s="294"/>
      <c r="AK42" s="284"/>
      <c r="AL42" s="284"/>
      <c r="AM42" s="290"/>
      <c r="AN42" s="290"/>
      <c r="AO42" s="290"/>
      <c r="AP42" s="295"/>
      <c r="AQ42" s="295"/>
      <c r="AR42" s="290"/>
      <c r="AS42" s="332"/>
      <c r="AU42" s="332"/>
    </row>
    <row r="43" spans="1:47" ht="60" customHeight="1" thickBot="1" x14ac:dyDescent="0.3">
      <c r="A43" s="296">
        <v>29</v>
      </c>
      <c r="B43" s="297">
        <v>26</v>
      </c>
      <c r="C43" s="277"/>
      <c r="D43" s="278"/>
      <c r="E43" s="279" t="s">
        <v>562</v>
      </c>
      <c r="F43" s="280"/>
      <c r="G43" s="281"/>
      <c r="H43" s="282" t="s">
        <v>563</v>
      </c>
      <c r="I43" s="280"/>
      <c r="J43" s="282" t="s">
        <v>564</v>
      </c>
      <c r="K43" s="280"/>
      <c r="L43" s="283"/>
      <c r="M43" s="284" t="s">
        <v>565</v>
      </c>
      <c r="N43" s="284" t="s">
        <v>566</v>
      </c>
      <c r="O43" s="285"/>
      <c r="P43" s="286" t="s">
        <v>27</v>
      </c>
      <c r="Q43" s="287"/>
      <c r="R43" s="282" t="s">
        <v>567</v>
      </c>
      <c r="S43" s="282" t="s">
        <v>568</v>
      </c>
      <c r="T43" s="288"/>
      <c r="U43" s="288"/>
      <c r="V43" s="282" t="s">
        <v>553</v>
      </c>
      <c r="W43" s="289"/>
      <c r="X43" s="290" t="s">
        <v>569</v>
      </c>
      <c r="Y43" s="287"/>
      <c r="Z43" s="282">
        <v>2024</v>
      </c>
      <c r="AA43" s="287"/>
      <c r="AB43" s="290"/>
      <c r="AC43" s="291" t="s">
        <v>532</v>
      </c>
      <c r="AD43" s="287"/>
      <c r="AE43" s="291" t="s">
        <v>532</v>
      </c>
      <c r="AF43" s="287"/>
      <c r="AG43" s="292"/>
      <c r="AH43" s="293" t="s">
        <v>533</v>
      </c>
      <c r="AI43" s="284"/>
      <c r="AJ43" s="294"/>
      <c r="AK43" s="284"/>
      <c r="AL43" s="284" t="s">
        <v>570</v>
      </c>
      <c r="AM43" s="290"/>
      <c r="AN43" s="290"/>
      <c r="AO43" s="290"/>
      <c r="AP43" s="295"/>
      <c r="AQ43" s="295"/>
      <c r="AR43" s="290"/>
    </row>
    <row r="44" spans="1:47" ht="60" customHeight="1" thickBot="1" x14ac:dyDescent="0.3">
      <c r="A44" s="183">
        <v>30</v>
      </c>
      <c r="B44" s="276">
        <v>27</v>
      </c>
      <c r="C44" s="260"/>
      <c r="D44" s="263"/>
      <c r="E44" s="261" t="s">
        <v>545</v>
      </c>
      <c r="F44" s="186"/>
      <c r="G44" s="258" t="s">
        <v>546</v>
      </c>
      <c r="H44" s="188" t="s">
        <v>547</v>
      </c>
      <c r="I44" s="186"/>
      <c r="J44" s="188" t="s">
        <v>548</v>
      </c>
      <c r="K44" s="186"/>
      <c r="L44" s="189"/>
      <c r="M44" s="190" t="s">
        <v>549</v>
      </c>
      <c r="N44" s="190" t="s">
        <v>550</v>
      </c>
      <c r="O44" s="195"/>
      <c r="P44" s="257" t="s">
        <v>27</v>
      </c>
      <c r="Q44" s="192"/>
      <c r="R44" s="188" t="s">
        <v>551</v>
      </c>
      <c r="S44" s="188" t="s">
        <v>552</v>
      </c>
      <c r="T44" s="218"/>
      <c r="U44" s="218"/>
      <c r="V44" s="188" t="s">
        <v>553</v>
      </c>
      <c r="W44" s="217"/>
      <c r="X44" s="187" t="s">
        <v>535</v>
      </c>
      <c r="Y44" s="192"/>
      <c r="Z44" s="188">
        <v>2017</v>
      </c>
      <c r="AA44" s="192"/>
      <c r="AB44" s="187"/>
      <c r="AC44" s="266" t="s">
        <v>532</v>
      </c>
      <c r="AD44" s="192"/>
      <c r="AE44" s="266" t="s">
        <v>532</v>
      </c>
      <c r="AF44" s="192"/>
      <c r="AG44" s="193"/>
      <c r="AH44" s="273" t="s">
        <v>533</v>
      </c>
      <c r="AI44" s="190"/>
      <c r="AJ44" s="194"/>
      <c r="AK44" s="190"/>
      <c r="AL44" s="196">
        <v>20000</v>
      </c>
      <c r="AM44" s="187"/>
      <c r="AN44" s="187"/>
      <c r="AO44" s="187"/>
      <c r="AP44" s="199"/>
      <c r="AQ44" s="199"/>
      <c r="AR44" s="199"/>
    </row>
  </sheetData>
  <mergeCells count="40">
    <mergeCell ref="AI6:AJ6"/>
    <mergeCell ref="Y6:Z6"/>
    <mergeCell ref="R6:S6"/>
    <mergeCell ref="T6:U6"/>
    <mergeCell ref="V6:V9"/>
    <mergeCell ref="W6:X6"/>
    <mergeCell ref="AE6:AG6"/>
    <mergeCell ref="AA6:AA9"/>
    <mergeCell ref="A10:AR10"/>
    <mergeCell ref="G6:H9"/>
    <mergeCell ref="K6:K9"/>
    <mergeCell ref="L6:M6"/>
    <mergeCell ref="L7:M7"/>
    <mergeCell ref="P6:Q9"/>
    <mergeCell ref="AK6:AL6"/>
    <mergeCell ref="AM6:AM9"/>
    <mergeCell ref="AN6:AO6"/>
    <mergeCell ref="AP6:AR6"/>
    <mergeCell ref="AB7:AC7"/>
    <mergeCell ref="AE7:AF7"/>
    <mergeCell ref="L8:M8"/>
    <mergeCell ref="A9:B9"/>
    <mergeCell ref="AB8:AC8"/>
    <mergeCell ref="C6:D9"/>
    <mergeCell ref="L9:M9"/>
    <mergeCell ref="AB9:AC9"/>
    <mergeCell ref="A1:B5"/>
    <mergeCell ref="C1:AR1"/>
    <mergeCell ref="C2:AR2"/>
    <mergeCell ref="C3:AR3"/>
    <mergeCell ref="C4:AR4"/>
    <mergeCell ref="C5:AR5"/>
    <mergeCell ref="AP7:AQ7"/>
    <mergeCell ref="AB6:AD6"/>
    <mergeCell ref="AE8:AF8"/>
    <mergeCell ref="AP8:AQ8"/>
    <mergeCell ref="A6:B8"/>
    <mergeCell ref="AE9:AF9"/>
    <mergeCell ref="AP9:AQ9"/>
    <mergeCell ref="AH6:AH9"/>
  </mergeCells>
  <conditionalFormatting sqref="AP12:AR32 H12:Q32 AI20:AO23 V20:V24 R12:AO12 R20:U26 T28:U28 R28 R13:V15 W13:W26 R32:S32 R30:X30 T31:X31 R31 U32:X32 W33:W38 X13:AC15 X20:X23 Z20:AC23 S29:AC29 Z30:AC32 AD13:AD25 AF30:AF33 AF16:AF18 AE20:AH22 AE23:AG23 AE13:AO15 AJ16:AJ26 AE29:AO32 AJ33:AJ35 E12:F28 A12:B44 H42:AR42 E42:F42 E30:F32 F29">
    <cfRule type="expression" dxfId="121" priority="180">
      <formula>$P12="Female"</formula>
    </cfRule>
  </conditionalFormatting>
  <conditionalFormatting sqref="E12:F28 E42:F42 E30:F32 F29">
    <cfRule type="expression" dxfId="120" priority="171">
      <formula>$AQ12="NYC"</formula>
    </cfRule>
  </conditionalFormatting>
  <conditionalFormatting sqref="W30 H13:P19 R17:V19 R13:V15 W32:W36 S16:V16 H37:P37 X37:AG37 AI37:AO37 R37:U37 C37:F37 X13:AC19 AE13:AO19 AJ20:AJ26 E13:F19 AF20:AF23 AF25:AF27 W38:W39 Y39 Y20:Y35">
    <cfRule type="expression" dxfId="119" priority="170">
      <formula>$A13:$AR46=$A$5</formula>
    </cfRule>
  </conditionalFormatting>
  <conditionalFormatting sqref="AI26:AO26 AI28:AO28 S16:V16 R17:V19 X16:AC19 X24:AC25 W28:AC28 AE28:AG28 AD28:AD35 AE24:AO25 X26:AG26 R27:AO27 AE16:AO19 AJ20:AJ26">
    <cfRule type="expression" dxfId="118" priority="169">
      <formula>$P16="Female"</formula>
    </cfRule>
  </conditionalFormatting>
  <conditionalFormatting sqref="H44:Q44">
    <cfRule type="expression" dxfId="117" priority="166">
      <formula>$P44="Female"</formula>
    </cfRule>
  </conditionalFormatting>
  <conditionalFormatting sqref="C44 E44:F44">
    <cfRule type="expression" dxfId="116" priority="165">
      <formula>$P44="Female"</formula>
    </cfRule>
  </conditionalFormatting>
  <conditionalFormatting sqref="E44:F44">
    <cfRule type="expression" dxfId="115" priority="164">
      <formula>$AQ44="NYC"</formula>
    </cfRule>
  </conditionalFormatting>
  <conditionalFormatting sqref="R44:AO44">
    <cfRule type="expression" dxfId="114" priority="162">
      <formula>$P44="Female"</formula>
    </cfRule>
  </conditionalFormatting>
  <conditionalFormatting sqref="AP43:AR43 H43:Q43">
    <cfRule type="expression" dxfId="113" priority="161">
      <formula>$P43="Female"</formula>
    </cfRule>
  </conditionalFormatting>
  <conditionalFormatting sqref="C43 E43:F43">
    <cfRule type="expression" dxfId="112" priority="160">
      <formula>$P43="Female"</formula>
    </cfRule>
  </conditionalFormatting>
  <conditionalFormatting sqref="E43:F43">
    <cfRule type="expression" dxfId="111" priority="159">
      <formula>$AQ43="NYC"</formula>
    </cfRule>
  </conditionalFormatting>
  <conditionalFormatting sqref="R43:AO43">
    <cfRule type="expression" dxfId="110" priority="157">
      <formula>$P43="Female"</formula>
    </cfRule>
  </conditionalFormatting>
  <conditionalFormatting sqref="AH23">
    <cfRule type="expression" dxfId="109" priority="150">
      <formula>$P23="Female"</formula>
    </cfRule>
  </conditionalFormatting>
  <conditionalFormatting sqref="V25:V26">
    <cfRule type="expression" dxfId="108" priority="148">
      <formula>$P25="Female"</formula>
    </cfRule>
  </conditionalFormatting>
  <conditionalFormatting sqref="AH26">
    <cfRule type="expression" dxfId="107" priority="146">
      <formula>$P26="Female"</formula>
    </cfRule>
  </conditionalFormatting>
  <conditionalFormatting sqref="V28">
    <cfRule type="expression" dxfId="106" priority="144">
      <formula>$P28="Female"</formula>
    </cfRule>
  </conditionalFormatting>
  <conditionalFormatting sqref="AH28">
    <cfRule type="expression" dxfId="105" priority="142">
      <formula>$P28="Female"</formula>
    </cfRule>
  </conditionalFormatting>
  <conditionalFormatting sqref="B43:B44 A42:A43 B39:B41">
    <cfRule type="expression" dxfId="104" priority="227">
      <formula>$A$9=$A39:$AR66</formula>
    </cfRule>
    <cfRule type="expression" dxfId="103" priority="228">
      <formula>$AC39="Yes"</formula>
    </cfRule>
    <cfRule type="expression" dxfId="102" priority="229">
      <formula>$AE39="Yes"</formula>
    </cfRule>
  </conditionalFormatting>
  <conditionalFormatting sqref="A44 B42">
    <cfRule type="expression" dxfId="101" priority="268">
      <formula>$A$9=$A42:$AR68</formula>
    </cfRule>
    <cfRule type="expression" dxfId="100" priority="269">
      <formula>$AC42="Yes"</formula>
    </cfRule>
    <cfRule type="expression" dxfId="99" priority="270">
      <formula>$AE42="Yes"</formula>
    </cfRule>
  </conditionalFormatting>
  <conditionalFormatting sqref="AH31">
    <cfRule type="expression" dxfId="98" priority="125">
      <formula>$P31="Female"</formula>
    </cfRule>
  </conditionalFormatting>
  <conditionalFormatting sqref="AP33:AR33 H33:Q33 H35:Q38 AP35:AR38 AQ39:AR39">
    <cfRule type="expression" dxfId="97" priority="123">
      <formula>$P33="Female"</formula>
    </cfRule>
  </conditionalFormatting>
  <conditionalFormatting sqref="E33:F33 E35:F38">
    <cfRule type="expression" dxfId="96" priority="122">
      <formula>$P33="Female"</formula>
    </cfRule>
  </conditionalFormatting>
  <conditionalFormatting sqref="E33:F33 E35:F38">
    <cfRule type="expression" dxfId="95" priority="121">
      <formula>$AQ33="NYC"</formula>
    </cfRule>
  </conditionalFormatting>
  <conditionalFormatting sqref="X33 AI33:AO33 R33:U33 AI35:AO38 X36:AG38 R35:U38 X35 Z35:AC35 Z33:AC33 AE33:AG33 AE35:AG35 AJ34:AJ35">
    <cfRule type="expression" dxfId="94" priority="120">
      <formula>$P33="Female"</formula>
    </cfRule>
  </conditionalFormatting>
  <conditionalFormatting sqref="AH33 V33">
    <cfRule type="expression" dxfId="93" priority="119">
      <formula>$P33="Female"</formula>
    </cfRule>
  </conditionalFormatting>
  <conditionalFormatting sqref="A35:B36">
    <cfRule type="expression" dxfId="92" priority="272">
      <formula>$A$9=$A35:$AR69</formula>
    </cfRule>
    <cfRule type="expression" dxfId="91" priority="273">
      <formula>$AC35="Yes"</formula>
    </cfRule>
    <cfRule type="expression" dxfId="90" priority="274">
      <formula>$AE35="Yes"</formula>
    </cfRule>
  </conditionalFormatting>
  <conditionalFormatting sqref="AP34:AR34 H34:Q34">
    <cfRule type="expression" dxfId="89" priority="117">
      <formula>$P34="Female"</formula>
    </cfRule>
  </conditionalFormatting>
  <conditionalFormatting sqref="E34:F34">
    <cfRule type="expression" dxfId="88" priority="116">
      <formula>$P34="Female"</formula>
    </cfRule>
  </conditionalFormatting>
  <conditionalFormatting sqref="E34:F34">
    <cfRule type="expression" dxfId="87" priority="115">
      <formula>$AQ34="NYC"</formula>
    </cfRule>
  </conditionalFormatting>
  <conditionalFormatting sqref="R34:V34 V35:V38 AH35:AH38 X34 Z34:AC34 AG34:AI34 AE34 AK34:AO34">
    <cfRule type="expression" dxfId="86" priority="114">
      <formula>$P34="Female"</formula>
    </cfRule>
  </conditionalFormatting>
  <conditionalFormatting sqref="X38:AG38 AI38:AO38 R38:U38 C38:F38 R12:AO12 H34:P34 R34:V34 E12:F12 V35:V36 AH35:AH36 E34:F34 W13:W26 W30 X34 H12:P12 W32:W37 Y13:Y14 Z34:AC34 AG34:AI34 AD13:AD25 AE34 AF13:AF18 AJ13:AJ26 AK34:AO34 Y17 Y19:Y28 Y30:Y32 AF20:AF23 AF25:AF27 AH39 V39:W39 Y35 H38:P38">
    <cfRule type="expression" dxfId="85" priority="504">
      <formula>$A12:$AR44=$A$5</formula>
    </cfRule>
  </conditionalFormatting>
  <conditionalFormatting sqref="A37 B35:B36">
    <cfRule type="expression" dxfId="84" priority="514">
      <formula>$A$9=$A35:$AR66</formula>
    </cfRule>
    <cfRule type="expression" dxfId="83" priority="515">
      <formula>$AC35="Yes"</formula>
    </cfRule>
    <cfRule type="expression" dxfId="82" priority="516">
      <formula>$AE35="Yes"</formula>
    </cfRule>
  </conditionalFormatting>
  <conditionalFormatting sqref="B19:B20 B22:B23 B25:B26 A13:B19 A27 A29:B29 A31:B31 A33:A34 A21 A23 A25 A37:B37 B28 B32">
    <cfRule type="expression" dxfId="81" priority="648">
      <formula>$A$9=$A13:$AR46</formula>
    </cfRule>
    <cfRule type="expression" dxfId="80" priority="649">
      <formula>$AC13="Yes"</formula>
    </cfRule>
    <cfRule type="expression" dxfId="79" priority="650">
      <formula>$AE13="Yes"</formula>
    </cfRule>
  </conditionalFormatting>
  <conditionalFormatting sqref="S28">
    <cfRule type="expression" dxfId="78" priority="884">
      <formula>$P29="Female"</formula>
    </cfRule>
  </conditionalFormatting>
  <conditionalFormatting sqref="R29">
    <cfRule type="expression" dxfId="77" priority="106">
      <formula>$P29="Female"</formula>
    </cfRule>
  </conditionalFormatting>
  <conditionalFormatting sqref="V30">
    <cfRule type="expression" dxfId="76" priority="105">
      <formula>$P30="Female"</formula>
    </cfRule>
  </conditionalFormatting>
  <conditionalFormatting sqref="T32">
    <cfRule type="expression" dxfId="75" priority="1053">
      <formula>$P31="Female"</formula>
    </cfRule>
  </conditionalFormatting>
  <conditionalFormatting sqref="S31">
    <cfRule type="expression" dxfId="74" priority="101">
      <formula>$P30="Female"</formula>
    </cfRule>
  </conditionalFormatting>
  <conditionalFormatting sqref="A38:B38 A35:A36 B13:B27 B29:B31 B33:B34 A22 A24 A26 A28:B28 A30 A32:B32 A12:B12 A14 A16 A18 A20">
    <cfRule type="expression" dxfId="73" priority="1676">
      <formula>$A$9=$A12:$AR44</formula>
    </cfRule>
    <cfRule type="expression" dxfId="72" priority="1677">
      <formula>$AC12="Yes"</formula>
    </cfRule>
    <cfRule type="expression" dxfId="71" priority="1678">
      <formula>$AE12="Yes"</formula>
    </cfRule>
  </conditionalFormatting>
  <conditionalFormatting sqref="R27:AO27 H20:P33 R20:V26 S29:AC29 T28:AC28 R30:X30 T31:X31 R31 R33:V33 R32:S32 R28:R29 U32:X32 X33 W33:W36 X20:X23 Z20:AC23 Z30:AC33 X24:AC25 AD28:AD35 AE20:AO25 X26:AO26 AE28:AO33 AJ34:AJ35 E20:F28 AF34 AF19 W39 AD39 AJ39 E30:F33 F29">
    <cfRule type="expression" dxfId="70" priority="1937">
      <formula>$A19:$AR54=$A$5</formula>
    </cfRule>
  </conditionalFormatting>
  <conditionalFormatting sqref="X17">
    <cfRule type="expression" dxfId="69" priority="98">
      <formula>$P17="Female"</formula>
    </cfRule>
  </conditionalFormatting>
  <conditionalFormatting sqref="Y17">
    <cfRule type="expression" dxfId="68" priority="96">
      <formula>$P17="Female"</formula>
    </cfRule>
  </conditionalFormatting>
  <conditionalFormatting sqref="Y19">
    <cfRule type="expression" dxfId="67" priority="94">
      <formula>$P19="Female"</formula>
    </cfRule>
  </conditionalFormatting>
  <conditionalFormatting sqref="Y20">
    <cfRule type="expression" dxfId="66" priority="92">
      <formula>$P20="Female"</formula>
    </cfRule>
  </conditionalFormatting>
  <conditionalFormatting sqref="Y20">
    <cfRule type="expression" dxfId="65" priority="90">
      <formula>$P20="Female"</formula>
    </cfRule>
  </conditionalFormatting>
  <conditionalFormatting sqref="Y21">
    <cfRule type="expression" dxfId="64" priority="88">
      <formula>$P21="Female"</formula>
    </cfRule>
  </conditionalFormatting>
  <conditionalFormatting sqref="Y21">
    <cfRule type="expression" dxfId="63" priority="86">
      <formula>$P21="Female"</formula>
    </cfRule>
  </conditionalFormatting>
  <conditionalFormatting sqref="Y22">
    <cfRule type="expression" dxfId="62" priority="84">
      <formula>$P22="Female"</formula>
    </cfRule>
  </conditionalFormatting>
  <conditionalFormatting sqref="Y22">
    <cfRule type="expression" dxfId="61" priority="82">
      <formula>$P22="Female"</formula>
    </cfRule>
  </conditionalFormatting>
  <conditionalFormatting sqref="Y23">
    <cfRule type="expression" dxfId="60" priority="80">
      <formula>$P23="Female"</formula>
    </cfRule>
  </conditionalFormatting>
  <conditionalFormatting sqref="Y23">
    <cfRule type="expression" dxfId="59" priority="78">
      <formula>$P23="Female"</formula>
    </cfRule>
  </conditionalFormatting>
  <conditionalFormatting sqref="Y24">
    <cfRule type="expression" dxfId="58" priority="75">
      <formula>$P24="Female"</formula>
    </cfRule>
  </conditionalFormatting>
  <conditionalFormatting sqref="Y25">
    <cfRule type="expression" dxfId="57" priority="72">
      <formula>$P25="Female"</formula>
    </cfRule>
  </conditionalFormatting>
  <conditionalFormatting sqref="Y26">
    <cfRule type="expression" dxfId="56" priority="69">
      <formula>$P26="Female"</formula>
    </cfRule>
  </conditionalFormatting>
  <conditionalFormatting sqref="Y27">
    <cfRule type="expression" dxfId="55" priority="66">
      <formula>$P27="Female"</formula>
    </cfRule>
  </conditionalFormatting>
  <conditionalFormatting sqref="Y28">
    <cfRule type="expression" dxfId="54" priority="63">
      <formula>$P28="Female"</formula>
    </cfRule>
  </conditionalFormatting>
  <conditionalFormatting sqref="Y30">
    <cfRule type="expression" dxfId="53" priority="61">
      <formula>$P30="Female"</formula>
    </cfRule>
  </conditionalFormatting>
  <conditionalFormatting sqref="Y30">
    <cfRule type="expression" dxfId="52" priority="59">
      <formula>$P30="Female"</formula>
    </cfRule>
  </conditionalFormatting>
  <conditionalFormatting sqref="Y31:Y32">
    <cfRule type="expression" dxfId="51" priority="57">
      <formula>$P31="Female"</formula>
    </cfRule>
  </conditionalFormatting>
  <conditionalFormatting sqref="Y31:Y32">
    <cfRule type="expression" dxfId="50" priority="55">
      <formula>$P31="Female"</formula>
    </cfRule>
  </conditionalFormatting>
  <conditionalFormatting sqref="Y34">
    <cfRule type="expression" dxfId="49" priority="52">
      <formula>$P34="Female"</formula>
    </cfRule>
  </conditionalFormatting>
  <conditionalFormatting sqref="Y33">
    <cfRule type="expression" dxfId="48" priority="48">
      <formula>$P33="Female"</formula>
    </cfRule>
  </conditionalFormatting>
  <conditionalFormatting sqref="AF34">
    <cfRule type="expression" dxfId="47" priority="46">
      <formula>$P34="Female"</formula>
    </cfRule>
  </conditionalFormatting>
  <conditionalFormatting sqref="AF29:AF33">
    <cfRule type="expression" dxfId="46" priority="45">
      <formula>$P29="Female"</formula>
    </cfRule>
  </conditionalFormatting>
  <conditionalFormatting sqref="AF20">
    <cfRule type="expression" dxfId="45" priority="41">
      <formula>$P20="Female"</formula>
    </cfRule>
  </conditionalFormatting>
  <conditionalFormatting sqref="AF21">
    <cfRule type="expression" dxfId="44" priority="38">
      <formula>$P21="Female"</formula>
    </cfRule>
  </conditionalFormatting>
  <conditionalFormatting sqref="AF22">
    <cfRule type="expression" dxfId="43" priority="35">
      <formula>$P22="Female"</formula>
    </cfRule>
  </conditionalFormatting>
  <conditionalFormatting sqref="AF23">
    <cfRule type="expression" dxfId="42" priority="32">
      <formula>$P23="Female"</formula>
    </cfRule>
  </conditionalFormatting>
  <conditionalFormatting sqref="AF25">
    <cfRule type="expression" dxfId="41" priority="29">
      <formula>$P25="Female"</formula>
    </cfRule>
  </conditionalFormatting>
  <conditionalFormatting sqref="AF26">
    <cfRule type="expression" dxfId="40" priority="26">
      <formula>$P26="Female"</formula>
    </cfRule>
  </conditionalFormatting>
  <conditionalFormatting sqref="AF27">
    <cfRule type="expression" dxfId="39" priority="23">
      <formula>$P27="Female"</formula>
    </cfRule>
  </conditionalFormatting>
  <conditionalFormatting sqref="W39 AJ39">
    <cfRule type="expression" dxfId="38" priority="18">
      <formula>$P39="Female"</formula>
    </cfRule>
  </conditionalFormatting>
  <conditionalFormatting sqref="AD39">
    <cfRule type="expression" dxfId="37" priority="17">
      <formula>$P39="Female"</formula>
    </cfRule>
  </conditionalFormatting>
  <conditionalFormatting sqref="H39:Q39 AP39">
    <cfRule type="expression" dxfId="36" priority="16">
      <formula>$P39="Female"</formula>
    </cfRule>
  </conditionalFormatting>
  <conditionalFormatting sqref="E39:F39">
    <cfRule type="expression" dxfId="35" priority="15">
      <formula>$P39="Female"</formula>
    </cfRule>
  </conditionalFormatting>
  <conditionalFormatting sqref="E39:F39">
    <cfRule type="expression" dxfId="34" priority="14">
      <formula>$AQ39="NYC"</formula>
    </cfRule>
  </conditionalFormatting>
  <conditionalFormatting sqref="AI39:AO39 R39:U39 X39 Z39:AC39 AE39:AG39">
    <cfRule type="expression" dxfId="33" priority="13">
      <formula>$P39="Female"</formula>
    </cfRule>
  </conditionalFormatting>
  <conditionalFormatting sqref="V39 AH39">
    <cfRule type="expression" dxfId="32" priority="12">
      <formula>$P39="Female"</formula>
    </cfRule>
  </conditionalFormatting>
  <conditionalFormatting sqref="Y39">
    <cfRule type="expression" dxfId="31" priority="10">
      <formula>$P39="Female"</formula>
    </cfRule>
  </conditionalFormatting>
  <conditionalFormatting sqref="Y35">
    <cfRule type="expression" dxfId="30" priority="8">
      <formula>$P35="Female"</formula>
    </cfRule>
  </conditionalFormatting>
  <conditionalFormatting sqref="Y35">
    <cfRule type="expression" dxfId="29" priority="6">
      <formula>$P35="Female"</formula>
    </cfRule>
  </conditionalFormatting>
  <conditionalFormatting sqref="W37 H35:P36 X36:AG36 AI35:AO36 R35:U36 C36:F36 X35 Z35:AC35 AE35:AG35 E35:F35 H39:P39 AI39:AO39 R39:U39 E39:F39 X39 Z39:AC39 AE39:AG39">
    <cfRule type="expression" dxfId="28" priority="2371">
      <formula>$A35:$AR69=$A$5</formula>
    </cfRule>
  </conditionalFormatting>
  <conditionalFormatting sqref="A39:A41">
    <cfRule type="expression" dxfId="27" priority="2407">
      <formula>$A$9=$A39:$AR67</formula>
    </cfRule>
    <cfRule type="expression" dxfId="26" priority="2408">
      <formula>$AC39="Yes"</formula>
    </cfRule>
    <cfRule type="expression" dxfId="25" priority="2409">
      <formula>$AE39="Yes"</formula>
    </cfRule>
  </conditionalFormatting>
  <conditionalFormatting sqref="C43:C44 E43:F44 H43:P44 R43:AO44 C42:D42">
    <cfRule type="expression" dxfId="24" priority="2438">
      <formula>$A42:$AR71=$A$5</formula>
    </cfRule>
  </conditionalFormatting>
  <conditionalFormatting sqref="A20:B34">
    <cfRule type="expression" dxfId="23" priority="2448">
      <formula>$A$9=$A20:$AR55</formula>
    </cfRule>
    <cfRule type="expression" dxfId="22" priority="2449">
      <formula>$AC20="Yes"</formula>
    </cfRule>
    <cfRule type="expression" dxfId="21" priority="2450">
      <formula>$AE20="Yes"</formula>
    </cfRule>
  </conditionalFormatting>
  <conditionalFormatting sqref="A38 B37 A39:B41">
    <cfRule type="expression" dxfId="20" priority="2524">
      <formula>$A$9=$A37:$AR67</formula>
    </cfRule>
    <cfRule type="expression" dxfId="19" priority="2525">
      <formula>$AC37="Yes"</formula>
    </cfRule>
    <cfRule type="expression" dxfId="18" priority="2526">
      <formula>$AE37="Yes"</formula>
    </cfRule>
  </conditionalFormatting>
  <conditionalFormatting sqref="AH37 W37:W38 V37 H42:P42 R42:AO42 E42:F42">
    <cfRule type="expression" dxfId="17" priority="2673">
      <formula>$A37:$AR68=$A$5</formula>
    </cfRule>
  </conditionalFormatting>
  <conditionalFormatting sqref="R40:AO41">
    <cfRule type="expression" dxfId="16" priority="1">
      <formula>$P40="Female"</formula>
    </cfRule>
  </conditionalFormatting>
  <conditionalFormatting sqref="AP40:AR41 H40:Q41">
    <cfRule type="expression" dxfId="15" priority="4">
      <formula>$P40="Female"</formula>
    </cfRule>
  </conditionalFormatting>
  <conditionalFormatting sqref="E40:F41">
    <cfRule type="expression" dxfId="14" priority="3">
      <formula>$P40="Female"</formula>
    </cfRule>
  </conditionalFormatting>
  <conditionalFormatting sqref="E40:F41">
    <cfRule type="expression" dxfId="13" priority="2">
      <formula>$AQ40="NYC"</formula>
    </cfRule>
  </conditionalFormatting>
  <conditionalFormatting sqref="B38 A42:B44">
    <cfRule type="expression" dxfId="12" priority="3150">
      <formula>$A$9=$A38:$AR67</formula>
    </cfRule>
    <cfRule type="expression" dxfId="11" priority="3151">
      <formula>$AC38="Yes"</formula>
    </cfRule>
    <cfRule type="expression" dxfId="10" priority="3152">
      <formula>$AE38="Yes"</formula>
    </cfRule>
  </conditionalFormatting>
  <conditionalFormatting sqref="H40:P41 R40:AO41 E40:F41">
    <cfRule type="expression" dxfId="9" priority="3395">
      <formula>$A40:$AR68=$A$5</formula>
    </cfRule>
  </conditionalFormatting>
  <conditionalFormatting sqref="AH38 C39:D41 V38:W38">
    <cfRule type="expression" dxfId="8" priority="3403">
      <formula>$A38:$AR68=$A$5</formula>
    </cfRule>
  </conditionalFormatting>
  <conditionalFormatting sqref="S28">
    <cfRule type="expression" dxfId="7" priority="3409">
      <formula>$A29:$AR64=$A$5</formula>
    </cfRule>
  </conditionalFormatting>
  <conditionalFormatting sqref="T32 S31">
    <cfRule type="expression" dxfId="6" priority="3410">
      <formula>$A30:$AR65=$A$5</formula>
    </cfRule>
  </conditionalFormatting>
  <dataValidations count="7">
    <dataValidation type="list" allowBlank="1" showInputMessage="1" showErrorMessage="1" sqref="AQ12:AQ43">
      <formula1>"C,NYC"</formula1>
    </dataValidation>
    <dataValidation type="list" allowBlank="1" showInputMessage="1" showErrorMessage="1" sqref="L12:L44">
      <formula1>"NID,BCN"</formula1>
    </dataValidation>
    <dataValidation type="list" showInputMessage="1" showErrorMessage="1" sqref="P12:P44">
      <formula1>"Male,Female,Others"</formula1>
    </dataValidation>
    <dataValidation type="list" allowBlank="1" showInputMessage="1" showErrorMessage="1" sqref="AB12:AB44">
      <formula1>"A+,A-,B+,B-,O+,O-,AB+,AB-"</formula1>
    </dataValidation>
    <dataValidation type="list" allowBlank="1" showInputMessage="1" showErrorMessage="1" sqref="AE12:AE44 AC12:AC44">
      <formula1>"Yes,No"</formula1>
    </dataValidation>
    <dataValidation type="list" allowBlank="1" showInputMessage="1" showErrorMessage="1" sqref="AN12:AN44">
      <formula1>"Selected,Waiting"</formula1>
    </dataValidation>
    <dataValidation type="list" allowBlank="1" showInputMessage="1" showErrorMessage="1" sqref="X12:X44">
      <formula1>"Class 07,Class 08,JSC,Class 09,Class 10,SSC,HSC,Diploma"</formula1>
    </dataValidation>
  </dataValidations>
  <hyperlinks>
    <hyperlink ref="O12" r:id="rId1"/>
    <hyperlink ref="O13" r:id="rId2"/>
    <hyperlink ref="O14" r:id="rId3"/>
    <hyperlink ref="O16" r:id="rId4"/>
    <hyperlink ref="O17" r:id="rId5"/>
    <hyperlink ref="O18" r:id="rId6"/>
    <hyperlink ref="O19" r:id="rId7"/>
    <hyperlink ref="O21" r:id="rId8"/>
    <hyperlink ref="O23" r:id="rId9"/>
    <hyperlink ref="O24" r:id="rId10"/>
    <hyperlink ref="O25" r:id="rId11"/>
    <hyperlink ref="O26" r:id="rId12"/>
    <hyperlink ref="O29" r:id="rId13"/>
    <hyperlink ref="O30" r:id="rId14"/>
    <hyperlink ref="O31" r:id="rId15"/>
    <hyperlink ref="O32" r:id="rId16"/>
    <hyperlink ref="O33" r:id="rId17"/>
    <hyperlink ref="O34" r:id="rId18"/>
    <hyperlink ref="O35" r:id="rId19"/>
    <hyperlink ref="O27" r:id="rId20"/>
    <hyperlink ref="O39" r:id="rId21"/>
  </hyperlinks>
  <printOptions horizontalCentered="1" verticalCentered="1"/>
  <pageMargins left="0" right="0" top="0.25" bottom="0" header="0" footer="0"/>
  <pageSetup paperSize="9" scale="27" orientation="landscape" r:id="rId22"/>
  <drawing r:id="rId2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38"/>
  <sheetViews>
    <sheetView view="pageLayout" topLeftCell="A19" zoomScaleNormal="100" workbookViewId="0">
      <selection activeCell="AD34" sqref="AD34"/>
    </sheetView>
  </sheetViews>
  <sheetFormatPr defaultColWidth="2.42578125" defaultRowHeight="17.25" x14ac:dyDescent="0.25"/>
  <cols>
    <col min="1" max="1" width="7.85546875" style="4" customWidth="1"/>
    <col min="2" max="2" width="32.42578125" style="5" customWidth="1"/>
    <col min="3" max="4" width="3.42578125" style="5" customWidth="1"/>
    <col min="5" max="5" width="3.42578125" style="4" customWidth="1"/>
    <col min="6" max="6" width="3.42578125" style="6" customWidth="1"/>
    <col min="7" max="7" width="3.42578125" style="4" customWidth="1"/>
    <col min="8" max="33" width="3.42578125" style="6" customWidth="1"/>
    <col min="34" max="34" width="8.85546875" style="6" customWidth="1"/>
    <col min="35" max="43" width="3.42578125" style="6" customWidth="1"/>
    <col min="44" max="16384" width="2.42578125" style="6"/>
  </cols>
  <sheetData>
    <row r="1" spans="1:43" ht="17.45" customHeight="1" x14ac:dyDescent="0.25">
      <c r="A1" s="11"/>
      <c r="B1" s="12"/>
      <c r="C1" s="13"/>
      <c r="D1" s="13"/>
      <c r="E1" s="13"/>
      <c r="F1" s="13"/>
      <c r="G1" s="493" t="s">
        <v>37</v>
      </c>
      <c r="H1" s="493"/>
      <c r="I1" s="493"/>
      <c r="J1" s="493"/>
      <c r="K1" s="493"/>
      <c r="L1" s="493"/>
      <c r="M1" s="493"/>
      <c r="N1" s="493"/>
      <c r="O1" s="493"/>
      <c r="P1" s="493"/>
      <c r="Q1" s="493"/>
      <c r="R1" s="493"/>
      <c r="S1" s="493"/>
      <c r="T1" s="493"/>
      <c r="U1" s="493"/>
      <c r="V1" s="493"/>
      <c r="W1" s="493"/>
      <c r="X1" s="493"/>
      <c r="Y1" s="13"/>
      <c r="Z1" s="13"/>
      <c r="AA1" s="13"/>
      <c r="AB1" s="13"/>
      <c r="AC1" s="13"/>
      <c r="AD1" s="13"/>
      <c r="AE1" s="13"/>
      <c r="AF1" s="13"/>
      <c r="AG1" s="13"/>
      <c r="AH1" s="13"/>
    </row>
    <row r="2" spans="1:43" ht="32.1" customHeight="1" x14ac:dyDescent="0.25">
      <c r="A2" s="10"/>
      <c r="B2" s="10"/>
      <c r="C2" s="10"/>
      <c r="D2" s="10"/>
      <c r="E2" s="10"/>
      <c r="F2" s="10"/>
      <c r="G2" s="494" t="s">
        <v>42</v>
      </c>
      <c r="H2" s="494"/>
      <c r="I2" s="494"/>
      <c r="J2" s="494"/>
      <c r="K2" s="494"/>
      <c r="L2" s="494"/>
      <c r="M2" s="494"/>
      <c r="N2" s="494"/>
      <c r="O2" s="494"/>
      <c r="P2" s="494"/>
      <c r="Q2" s="494"/>
      <c r="R2" s="494"/>
      <c r="S2" s="494"/>
      <c r="T2" s="494"/>
      <c r="U2" s="494"/>
      <c r="V2" s="494"/>
      <c r="W2" s="494"/>
      <c r="X2" s="494"/>
      <c r="Y2" s="10"/>
      <c r="Z2" s="10"/>
      <c r="AA2" s="10"/>
      <c r="AB2" s="10"/>
      <c r="AC2" s="10"/>
      <c r="AD2" s="10"/>
      <c r="AE2" s="10"/>
      <c r="AF2" s="10"/>
      <c r="AG2" s="10"/>
      <c r="AH2" s="10"/>
    </row>
    <row r="3" spans="1:43" ht="15.95" customHeight="1" x14ac:dyDescent="0.25">
      <c r="A3" s="14"/>
      <c r="B3" s="14"/>
      <c r="C3" s="14"/>
      <c r="D3" s="14"/>
      <c r="E3" s="14"/>
      <c r="F3" s="14"/>
      <c r="G3" s="494" t="s">
        <v>38</v>
      </c>
      <c r="H3" s="494"/>
      <c r="I3" s="494"/>
      <c r="J3" s="494"/>
      <c r="K3" s="494"/>
      <c r="L3" s="494"/>
      <c r="M3" s="494"/>
      <c r="N3" s="494"/>
      <c r="O3" s="494"/>
      <c r="P3" s="494"/>
      <c r="Q3" s="494"/>
      <c r="R3" s="494"/>
      <c r="S3" s="494"/>
      <c r="T3" s="494"/>
      <c r="U3" s="494"/>
      <c r="V3" s="494"/>
      <c r="W3" s="494"/>
      <c r="X3" s="494"/>
      <c r="Y3" s="14"/>
      <c r="Z3" s="14"/>
      <c r="AA3" s="14"/>
      <c r="AB3" s="14"/>
      <c r="AC3" s="14"/>
      <c r="AD3" s="14"/>
      <c r="AE3" s="14"/>
      <c r="AF3" s="14"/>
      <c r="AG3" s="14"/>
      <c r="AH3" s="14"/>
    </row>
    <row r="4" spans="1:43" ht="10.5" customHeight="1" x14ac:dyDescent="0.25">
      <c r="A4" s="496"/>
      <c r="B4" s="496"/>
      <c r="C4" s="496"/>
      <c r="D4" s="496"/>
      <c r="E4" s="496"/>
      <c r="F4" s="496"/>
      <c r="G4" s="496"/>
      <c r="H4" s="496"/>
      <c r="I4" s="496"/>
      <c r="J4" s="496"/>
      <c r="K4" s="496"/>
      <c r="L4" s="496"/>
      <c r="M4" s="496"/>
      <c r="N4" s="496"/>
      <c r="O4" s="496"/>
      <c r="P4" s="496"/>
      <c r="Q4" s="496"/>
      <c r="R4" s="496"/>
      <c r="S4" s="496"/>
      <c r="T4" s="496"/>
      <c r="U4" s="496"/>
      <c r="V4" s="496"/>
      <c r="W4" s="496"/>
      <c r="X4" s="496"/>
      <c r="Y4" s="496"/>
      <c r="Z4" s="496"/>
      <c r="AA4" s="496"/>
      <c r="AB4" s="496"/>
      <c r="AC4" s="496"/>
      <c r="AD4" s="496"/>
      <c r="AE4" s="496"/>
      <c r="AF4" s="496"/>
      <c r="AG4" s="496"/>
      <c r="AH4" s="496"/>
    </row>
    <row r="5" spans="1:43" x14ac:dyDescent="0.25">
      <c r="A5" s="495" t="s">
        <v>39</v>
      </c>
      <c r="B5" s="495"/>
      <c r="C5" s="495"/>
      <c r="D5" s="495"/>
      <c r="E5" s="495"/>
      <c r="F5" s="495"/>
      <c r="G5" s="495"/>
      <c r="H5" s="495"/>
      <c r="I5" s="495"/>
      <c r="J5" s="495"/>
      <c r="K5" s="495"/>
      <c r="L5" s="495"/>
      <c r="M5" s="495"/>
      <c r="N5" s="495"/>
      <c r="O5" s="495"/>
      <c r="P5" s="495"/>
      <c r="Q5" s="495"/>
      <c r="R5" s="495"/>
      <c r="S5" s="495"/>
      <c r="T5" s="495"/>
      <c r="U5" s="495"/>
      <c r="V5" s="495"/>
      <c r="W5" s="495"/>
      <c r="X5" s="495"/>
      <c r="Y5" s="495"/>
      <c r="Z5" s="495"/>
      <c r="AA5" s="495"/>
      <c r="AB5" s="495"/>
      <c r="AC5" s="495"/>
      <c r="AD5" s="495"/>
      <c r="AE5" s="495"/>
      <c r="AF5" s="495"/>
      <c r="AG5" s="495"/>
      <c r="AH5" s="495"/>
    </row>
    <row r="6" spans="1:43" x14ac:dyDescent="0.25">
      <c r="A6" s="495" t="s">
        <v>43</v>
      </c>
      <c r="B6" s="495"/>
      <c r="C6" s="495"/>
      <c r="D6" s="495"/>
      <c r="E6" s="495"/>
      <c r="F6" s="495"/>
      <c r="G6" s="495"/>
      <c r="H6" s="495"/>
      <c r="I6" s="495"/>
      <c r="J6" s="495"/>
      <c r="K6" s="495"/>
      <c r="L6" s="495"/>
      <c r="M6" s="495"/>
      <c r="N6" s="495"/>
      <c r="O6" s="495"/>
      <c r="P6" s="495"/>
      <c r="Q6" s="495"/>
      <c r="R6" s="495"/>
      <c r="S6" s="495"/>
      <c r="T6" s="495"/>
      <c r="U6" s="495"/>
      <c r="V6" s="495"/>
      <c r="W6" s="495"/>
      <c r="X6" s="495"/>
      <c r="Y6" s="495"/>
      <c r="Z6" s="495"/>
      <c r="AA6" s="495"/>
      <c r="AB6" s="495"/>
      <c r="AC6" s="495"/>
      <c r="AD6" s="495"/>
      <c r="AE6" s="495"/>
      <c r="AF6" s="495"/>
      <c r="AG6" s="495"/>
      <c r="AH6" s="495"/>
    </row>
    <row r="7" spans="1:43" ht="15.95" customHeight="1" x14ac:dyDescent="0.25">
      <c r="A7" s="495" t="s">
        <v>41</v>
      </c>
      <c r="B7" s="495"/>
      <c r="C7" s="501"/>
      <c r="D7" s="501"/>
      <c r="E7" s="501"/>
      <c r="F7" s="501"/>
      <c r="G7" s="501"/>
      <c r="H7" s="501"/>
      <c r="I7" s="501"/>
      <c r="J7" s="501"/>
      <c r="K7" s="501"/>
      <c r="L7" s="501"/>
      <c r="M7" s="501"/>
      <c r="N7" s="501"/>
      <c r="O7" s="501"/>
      <c r="P7" s="501"/>
      <c r="Q7" s="501"/>
      <c r="R7" s="501"/>
      <c r="S7" s="501"/>
      <c r="T7" s="501"/>
      <c r="U7" s="501"/>
      <c r="V7" s="501"/>
      <c r="W7" s="501"/>
      <c r="X7" s="501"/>
      <c r="Y7" s="501"/>
      <c r="Z7" s="501"/>
      <c r="AA7" s="500" t="s">
        <v>40</v>
      </c>
      <c r="AB7" s="500"/>
      <c r="AC7" s="499"/>
      <c r="AD7" s="499"/>
      <c r="AE7" s="499"/>
      <c r="AF7" s="499"/>
      <c r="AG7" s="499"/>
      <c r="AH7" s="499"/>
    </row>
    <row r="8" spans="1:43" ht="3.95" customHeight="1" thickBot="1" x14ac:dyDescent="0.3">
      <c r="A8" s="494"/>
      <c r="B8" s="494"/>
      <c r="C8" s="494"/>
      <c r="D8" s="494"/>
      <c r="E8" s="494"/>
      <c r="F8" s="494"/>
      <c r="G8" s="494"/>
      <c r="H8" s="494"/>
      <c r="I8" s="494"/>
      <c r="J8" s="494"/>
      <c r="K8" s="494"/>
      <c r="L8" s="494"/>
      <c r="M8" s="494"/>
      <c r="N8" s="494"/>
      <c r="O8" s="494"/>
      <c r="P8" s="494"/>
      <c r="Q8" s="494"/>
      <c r="R8" s="494"/>
      <c r="S8" s="494"/>
      <c r="T8" s="494"/>
      <c r="U8" s="494"/>
      <c r="V8" s="494"/>
      <c r="W8" s="494"/>
      <c r="X8" s="494"/>
      <c r="Y8" s="494"/>
      <c r="Z8" s="494"/>
      <c r="AA8" s="494"/>
      <c r="AB8" s="494"/>
      <c r="AC8" s="494"/>
      <c r="AD8" s="494"/>
      <c r="AE8" s="494"/>
      <c r="AF8" s="494"/>
      <c r="AG8" s="494"/>
      <c r="AH8" s="494"/>
    </row>
    <row r="9" spans="1:43" ht="15.95" customHeight="1" x14ac:dyDescent="0.25">
      <c r="A9" s="16" t="s">
        <v>45</v>
      </c>
      <c r="B9" s="17" t="s">
        <v>44</v>
      </c>
      <c r="C9" s="17">
        <v>1</v>
      </c>
      <c r="D9" s="17">
        <v>2</v>
      </c>
      <c r="E9" s="17">
        <v>3</v>
      </c>
      <c r="F9" s="17">
        <v>4</v>
      </c>
      <c r="G9" s="17">
        <v>5</v>
      </c>
      <c r="H9" s="17">
        <v>6</v>
      </c>
      <c r="I9" s="17">
        <v>7</v>
      </c>
      <c r="J9" s="17">
        <v>8</v>
      </c>
      <c r="K9" s="17">
        <v>9</v>
      </c>
      <c r="L9" s="17">
        <v>10</v>
      </c>
      <c r="M9" s="17">
        <v>11</v>
      </c>
      <c r="N9" s="17">
        <v>12</v>
      </c>
      <c r="O9" s="17">
        <v>13</v>
      </c>
      <c r="P9" s="17">
        <v>14</v>
      </c>
      <c r="Q9" s="17">
        <v>15</v>
      </c>
      <c r="R9" s="17">
        <v>16</v>
      </c>
      <c r="S9" s="17">
        <v>17</v>
      </c>
      <c r="T9" s="17">
        <v>18</v>
      </c>
      <c r="U9" s="17">
        <v>19</v>
      </c>
      <c r="V9" s="17">
        <v>20</v>
      </c>
      <c r="W9" s="17">
        <v>21</v>
      </c>
      <c r="X9" s="17">
        <v>22</v>
      </c>
      <c r="Y9" s="17">
        <v>23</v>
      </c>
      <c r="Z9" s="17">
        <v>24</v>
      </c>
      <c r="AA9" s="17">
        <v>25</v>
      </c>
      <c r="AB9" s="17">
        <v>26</v>
      </c>
      <c r="AC9" s="17">
        <v>27</v>
      </c>
      <c r="AD9" s="17">
        <v>28</v>
      </c>
      <c r="AE9" s="17">
        <v>29</v>
      </c>
      <c r="AF9" s="17">
        <v>30</v>
      </c>
      <c r="AG9" s="17">
        <v>31</v>
      </c>
      <c r="AH9" s="18" t="s">
        <v>36</v>
      </c>
      <c r="AI9" s="9"/>
      <c r="AJ9" s="9"/>
      <c r="AK9" s="9"/>
      <c r="AL9" s="9"/>
      <c r="AM9" s="9"/>
      <c r="AN9" s="9"/>
      <c r="AO9" s="9"/>
      <c r="AP9" s="9"/>
      <c r="AQ9" s="9"/>
    </row>
    <row r="10" spans="1:43" ht="15" customHeight="1" x14ac:dyDescent="0.25">
      <c r="A10" s="19">
        <v>1</v>
      </c>
      <c r="B10" s="2" t="e">
        <f>IF(#REF!="","",#REF!)</f>
        <v>#REF!</v>
      </c>
      <c r="C10" s="24"/>
      <c r="D10" s="2"/>
      <c r="E10" s="2"/>
      <c r="F10" s="2"/>
      <c r="G10" s="2"/>
      <c r="H10" s="25"/>
      <c r="I10" s="25"/>
      <c r="J10" s="25"/>
      <c r="K10" s="25"/>
      <c r="L10" s="25"/>
      <c r="M10" s="25"/>
      <c r="N10" s="25"/>
      <c r="O10" s="25"/>
      <c r="P10" s="25"/>
      <c r="Q10" s="25"/>
      <c r="R10" s="25"/>
      <c r="S10" s="25"/>
      <c r="T10" s="25"/>
      <c r="U10" s="25"/>
      <c r="V10" s="25"/>
      <c r="W10" s="25"/>
      <c r="X10" s="25"/>
      <c r="Y10" s="25"/>
      <c r="Z10" s="25"/>
      <c r="AA10" s="25"/>
      <c r="AB10" s="25"/>
      <c r="AC10" s="25"/>
      <c r="AD10" s="25"/>
      <c r="AE10" s="25"/>
      <c r="AF10" s="25"/>
      <c r="AG10" s="25"/>
      <c r="AH10" s="23"/>
    </row>
    <row r="11" spans="1:43" ht="15" customHeight="1" x14ac:dyDescent="0.25">
      <c r="A11" s="19">
        <v>2</v>
      </c>
      <c r="B11" s="2" t="e">
        <f>IF(#REF!="","",#REF!)</f>
        <v>#REF!</v>
      </c>
      <c r="C11" s="2"/>
      <c r="D11" s="2"/>
      <c r="E11" s="2"/>
      <c r="F11" s="2"/>
      <c r="G11" s="2"/>
      <c r="H11" s="25"/>
      <c r="I11" s="25"/>
      <c r="J11" s="25"/>
      <c r="K11" s="25"/>
      <c r="L11" s="25"/>
      <c r="M11" s="25"/>
      <c r="N11" s="25"/>
      <c r="O11" s="25"/>
      <c r="P11" s="25"/>
      <c r="Q11" s="25"/>
      <c r="R11" s="25"/>
      <c r="S11" s="25"/>
      <c r="T11" s="25"/>
      <c r="U11" s="25"/>
      <c r="V11" s="25"/>
      <c r="W11" s="25"/>
      <c r="X11" s="25"/>
      <c r="Y11" s="25"/>
      <c r="Z11" s="25"/>
      <c r="AA11" s="25"/>
      <c r="AB11" s="25"/>
      <c r="AC11" s="25"/>
      <c r="AD11" s="25"/>
      <c r="AE11" s="25"/>
      <c r="AF11" s="25"/>
      <c r="AG11" s="25"/>
      <c r="AH11" s="23"/>
    </row>
    <row r="12" spans="1:43" ht="15" customHeight="1" x14ac:dyDescent="0.25">
      <c r="A12" s="19">
        <v>3</v>
      </c>
      <c r="B12" s="2" t="e">
        <f>IF(#REF!="","",#REF!)</f>
        <v>#REF!</v>
      </c>
      <c r="C12" s="2"/>
      <c r="D12" s="2"/>
      <c r="E12" s="2"/>
      <c r="F12" s="2"/>
      <c r="G12" s="2"/>
      <c r="H12" s="25"/>
      <c r="I12" s="25"/>
      <c r="J12" s="25"/>
      <c r="K12" s="25"/>
      <c r="L12" s="25"/>
      <c r="M12" s="25"/>
      <c r="N12" s="25"/>
      <c r="O12" s="25"/>
      <c r="P12" s="25"/>
      <c r="Q12" s="25"/>
      <c r="R12" s="25"/>
      <c r="S12" s="25"/>
      <c r="T12" s="25"/>
      <c r="U12" s="25"/>
      <c r="V12" s="25"/>
      <c r="W12" s="25"/>
      <c r="X12" s="25"/>
      <c r="Y12" s="25"/>
      <c r="Z12" s="25"/>
      <c r="AA12" s="25"/>
      <c r="AB12" s="25"/>
      <c r="AC12" s="25"/>
      <c r="AD12" s="25"/>
      <c r="AE12" s="25"/>
      <c r="AF12" s="25"/>
      <c r="AG12" s="25"/>
      <c r="AH12" s="23"/>
    </row>
    <row r="13" spans="1:43" ht="15" customHeight="1" x14ac:dyDescent="0.25">
      <c r="A13" s="19">
        <v>4</v>
      </c>
      <c r="B13" s="2" t="e">
        <f>IF(#REF!="","",#REF!)</f>
        <v>#REF!</v>
      </c>
      <c r="C13" s="2"/>
      <c r="D13" s="2"/>
      <c r="E13" s="2"/>
      <c r="F13" s="2"/>
      <c r="G13" s="2"/>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3"/>
    </row>
    <row r="14" spans="1:43" ht="15" customHeight="1" x14ac:dyDescent="0.25">
      <c r="A14" s="19">
        <v>5</v>
      </c>
      <c r="B14" s="2" t="e">
        <f>IF(#REF!="","",#REF!)</f>
        <v>#REF!</v>
      </c>
      <c r="C14" s="2"/>
      <c r="D14" s="2"/>
      <c r="E14" s="2"/>
      <c r="F14" s="2"/>
      <c r="G14" s="2"/>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3"/>
    </row>
    <row r="15" spans="1:43" ht="15" customHeight="1" x14ac:dyDescent="0.25">
      <c r="A15" s="19">
        <v>6</v>
      </c>
      <c r="B15" s="2" t="e">
        <f>IF(#REF!="","",#REF!)</f>
        <v>#REF!</v>
      </c>
      <c r="C15" s="2"/>
      <c r="D15" s="2"/>
      <c r="E15" s="2"/>
      <c r="F15" s="2"/>
      <c r="G15" s="2"/>
      <c r="H15" s="25"/>
      <c r="I15" s="25"/>
      <c r="J15" s="25"/>
      <c r="K15" s="25"/>
      <c r="L15" s="25"/>
      <c r="M15" s="25"/>
      <c r="N15" s="25"/>
      <c r="O15" s="25"/>
      <c r="P15" s="25"/>
      <c r="Q15" s="25"/>
      <c r="R15" s="25"/>
      <c r="S15" s="25"/>
      <c r="T15" s="25"/>
      <c r="U15" s="25"/>
      <c r="V15" s="25"/>
      <c r="W15" s="25"/>
      <c r="X15" s="25"/>
      <c r="Y15" s="25"/>
      <c r="Z15" s="25"/>
      <c r="AA15" s="25"/>
      <c r="AB15" s="25"/>
      <c r="AC15" s="25"/>
      <c r="AD15" s="25"/>
      <c r="AE15" s="25"/>
      <c r="AF15" s="25"/>
      <c r="AG15" s="25"/>
      <c r="AH15" s="23"/>
    </row>
    <row r="16" spans="1:43" ht="15" customHeight="1" x14ac:dyDescent="0.25">
      <c r="A16" s="19">
        <v>7</v>
      </c>
      <c r="B16" s="2" t="e">
        <f>IF(#REF!="","",#REF!)</f>
        <v>#REF!</v>
      </c>
      <c r="C16" s="2"/>
      <c r="D16" s="2"/>
      <c r="E16" s="2"/>
      <c r="F16" s="2"/>
      <c r="G16" s="2"/>
      <c r="H16" s="25"/>
      <c r="I16" s="25"/>
      <c r="J16" s="25"/>
      <c r="K16" s="25"/>
      <c r="L16" s="25"/>
      <c r="M16" s="25"/>
      <c r="N16" s="25"/>
      <c r="O16" s="25"/>
      <c r="P16" s="25"/>
      <c r="Q16" s="25"/>
      <c r="R16" s="25"/>
      <c r="S16" s="25"/>
      <c r="T16" s="25"/>
      <c r="U16" s="25"/>
      <c r="V16" s="25"/>
      <c r="W16" s="25"/>
      <c r="X16" s="25"/>
      <c r="Y16" s="25"/>
      <c r="Z16" s="25"/>
      <c r="AA16" s="25"/>
      <c r="AB16" s="25"/>
      <c r="AC16" s="25"/>
      <c r="AD16" s="25"/>
      <c r="AE16" s="25"/>
      <c r="AF16" s="25"/>
      <c r="AG16" s="25"/>
      <c r="AH16" s="23"/>
    </row>
    <row r="17" spans="1:34" ht="15" customHeight="1" x14ac:dyDescent="0.25">
      <c r="A17" s="19">
        <v>8</v>
      </c>
      <c r="B17" s="2" t="e">
        <f>IF(#REF!="","",#REF!)</f>
        <v>#REF!</v>
      </c>
      <c r="C17" s="2"/>
      <c r="D17" s="2"/>
      <c r="E17" s="2"/>
      <c r="F17" s="2"/>
      <c r="G17" s="2"/>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c r="AG17" s="25"/>
      <c r="AH17" s="23"/>
    </row>
    <row r="18" spans="1:34" ht="15" customHeight="1" x14ac:dyDescent="0.25">
      <c r="A18" s="19">
        <v>9</v>
      </c>
      <c r="B18" s="2" t="e">
        <f>IF(#REF!="","",#REF!)</f>
        <v>#REF!</v>
      </c>
      <c r="C18" s="2"/>
      <c r="D18" s="2"/>
      <c r="E18" s="2"/>
      <c r="F18" s="2"/>
      <c r="G18" s="2"/>
      <c r="H18" s="25"/>
      <c r="I18" s="25"/>
      <c r="J18" s="25"/>
      <c r="K18" s="25"/>
      <c r="L18" s="25"/>
      <c r="M18" s="25"/>
      <c r="N18" s="25"/>
      <c r="O18" s="25"/>
      <c r="P18" s="25"/>
      <c r="Q18" s="25"/>
      <c r="R18" s="25"/>
      <c r="S18" s="25"/>
      <c r="T18" s="25"/>
      <c r="U18" s="25"/>
      <c r="V18" s="25"/>
      <c r="W18" s="25"/>
      <c r="X18" s="25"/>
      <c r="Y18" s="25"/>
      <c r="Z18" s="25"/>
      <c r="AA18" s="25"/>
      <c r="AB18" s="25"/>
      <c r="AC18" s="25"/>
      <c r="AD18" s="25"/>
      <c r="AE18" s="25"/>
      <c r="AF18" s="25"/>
      <c r="AG18" s="25"/>
      <c r="AH18" s="23"/>
    </row>
    <row r="19" spans="1:34" ht="15" customHeight="1" x14ac:dyDescent="0.25">
      <c r="A19" s="19">
        <v>10</v>
      </c>
      <c r="B19" s="2" t="e">
        <f>IF(#REF!="","",#REF!)</f>
        <v>#REF!</v>
      </c>
      <c r="C19" s="2"/>
      <c r="D19" s="2"/>
      <c r="E19" s="2"/>
      <c r="F19" s="2"/>
      <c r="G19" s="2"/>
      <c r="H19" s="25"/>
      <c r="I19" s="25"/>
      <c r="J19" s="25"/>
      <c r="K19" s="25"/>
      <c r="L19" s="25"/>
      <c r="M19" s="25"/>
      <c r="N19" s="25"/>
      <c r="O19" s="25"/>
      <c r="P19" s="25"/>
      <c r="Q19" s="25"/>
      <c r="R19" s="25"/>
      <c r="S19" s="25"/>
      <c r="T19" s="25"/>
      <c r="U19" s="25"/>
      <c r="V19" s="25"/>
      <c r="W19" s="25"/>
      <c r="X19" s="25"/>
      <c r="Y19" s="25"/>
      <c r="Z19" s="25"/>
      <c r="AA19" s="25"/>
      <c r="AB19" s="25"/>
      <c r="AC19" s="25"/>
      <c r="AD19" s="25"/>
      <c r="AE19" s="25"/>
      <c r="AF19" s="25"/>
      <c r="AG19" s="25"/>
      <c r="AH19" s="23"/>
    </row>
    <row r="20" spans="1:34" ht="15" customHeight="1" x14ac:dyDescent="0.25">
      <c r="A20" s="19">
        <v>11</v>
      </c>
      <c r="B20" s="2" t="e">
        <f>IF(#REF!="","",#REF!)</f>
        <v>#REF!</v>
      </c>
      <c r="C20" s="2"/>
      <c r="D20" s="2"/>
      <c r="E20" s="2"/>
      <c r="F20" s="2"/>
      <c r="G20" s="2"/>
      <c r="H20" s="25"/>
      <c r="I20" s="25"/>
      <c r="J20" s="25"/>
      <c r="K20" s="25"/>
      <c r="L20" s="25"/>
      <c r="M20" s="25"/>
      <c r="N20" s="25"/>
      <c r="O20" s="25"/>
      <c r="P20" s="25"/>
      <c r="Q20" s="25"/>
      <c r="R20" s="25"/>
      <c r="S20" s="25"/>
      <c r="T20" s="25"/>
      <c r="U20" s="25"/>
      <c r="V20" s="25"/>
      <c r="W20" s="25"/>
      <c r="X20" s="25"/>
      <c r="Y20" s="25"/>
      <c r="Z20" s="25"/>
      <c r="AA20" s="25"/>
      <c r="AB20" s="25"/>
      <c r="AC20" s="25"/>
      <c r="AD20" s="25"/>
      <c r="AE20" s="25"/>
      <c r="AF20" s="25"/>
      <c r="AG20" s="25"/>
      <c r="AH20" s="23"/>
    </row>
    <row r="21" spans="1:34" ht="15" customHeight="1" x14ac:dyDescent="0.25">
      <c r="A21" s="19">
        <v>12</v>
      </c>
      <c r="B21" s="2" t="e">
        <f>IF(#REF!="","",#REF!)</f>
        <v>#REF!</v>
      </c>
      <c r="C21" s="2"/>
      <c r="D21" s="2"/>
      <c r="E21" s="2"/>
      <c r="F21" s="2"/>
      <c r="G21" s="2"/>
      <c r="H21" s="25"/>
      <c r="I21" s="25"/>
      <c r="J21" s="25"/>
      <c r="K21" s="25"/>
      <c r="L21" s="25"/>
      <c r="M21" s="25"/>
      <c r="N21" s="25"/>
      <c r="O21" s="25"/>
      <c r="P21" s="25"/>
      <c r="Q21" s="25"/>
      <c r="R21" s="25"/>
      <c r="S21" s="25"/>
      <c r="T21" s="25"/>
      <c r="U21" s="25"/>
      <c r="V21" s="25"/>
      <c r="W21" s="25"/>
      <c r="X21" s="25"/>
      <c r="Y21" s="25"/>
      <c r="Z21" s="25"/>
      <c r="AA21" s="25"/>
      <c r="AB21" s="25"/>
      <c r="AC21" s="25"/>
      <c r="AD21" s="25"/>
      <c r="AE21" s="25"/>
      <c r="AF21" s="25"/>
      <c r="AG21" s="25"/>
      <c r="AH21" s="23"/>
    </row>
    <row r="22" spans="1:34" ht="15" customHeight="1" x14ac:dyDescent="0.25">
      <c r="A22" s="19">
        <v>13</v>
      </c>
      <c r="B22" s="2" t="e">
        <f>IF(#REF!="","",#REF!)</f>
        <v>#REF!</v>
      </c>
      <c r="C22" s="2"/>
      <c r="D22" s="2"/>
      <c r="E22" s="2"/>
      <c r="F22" s="2"/>
      <c r="G22" s="2"/>
      <c r="H22" s="25"/>
      <c r="I22" s="25"/>
      <c r="J22" s="25"/>
      <c r="K22" s="25"/>
      <c r="L22" s="25"/>
      <c r="M22" s="25"/>
      <c r="N22" s="25"/>
      <c r="O22" s="25"/>
      <c r="P22" s="25"/>
      <c r="Q22" s="25"/>
      <c r="R22" s="25"/>
      <c r="S22" s="25"/>
      <c r="T22" s="25"/>
      <c r="U22" s="25"/>
      <c r="V22" s="25"/>
      <c r="W22" s="25"/>
      <c r="X22" s="25"/>
      <c r="Y22" s="25"/>
      <c r="Z22" s="25"/>
      <c r="AA22" s="25"/>
      <c r="AB22" s="25"/>
      <c r="AC22" s="25"/>
      <c r="AD22" s="25"/>
      <c r="AE22" s="25"/>
      <c r="AF22" s="25"/>
      <c r="AG22" s="25"/>
      <c r="AH22" s="23"/>
    </row>
    <row r="23" spans="1:34" ht="15" customHeight="1" x14ac:dyDescent="0.25">
      <c r="A23" s="19">
        <v>14</v>
      </c>
      <c r="B23" s="2" t="e">
        <f>IF(#REF!="","",#REF!)</f>
        <v>#REF!</v>
      </c>
      <c r="C23" s="2"/>
      <c r="D23" s="2"/>
      <c r="E23" s="2"/>
      <c r="F23" s="2"/>
      <c r="G23" s="2"/>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3"/>
    </row>
    <row r="24" spans="1:34" ht="15" customHeight="1" x14ac:dyDescent="0.25">
      <c r="A24" s="19">
        <v>15</v>
      </c>
      <c r="B24" s="2" t="e">
        <f>IF(#REF!="","",#REF!)</f>
        <v>#REF!</v>
      </c>
      <c r="C24" s="2"/>
      <c r="D24" s="2"/>
      <c r="E24" s="2"/>
      <c r="F24" s="2"/>
      <c r="G24" s="2"/>
      <c r="H24" s="25"/>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3"/>
    </row>
    <row r="25" spans="1:34" ht="15" customHeight="1" x14ac:dyDescent="0.25">
      <c r="A25" s="19">
        <v>16</v>
      </c>
      <c r="B25" s="2" t="e">
        <f>IF(#REF!="","",#REF!)</f>
        <v>#REF!</v>
      </c>
      <c r="C25" s="2"/>
      <c r="D25" s="2"/>
      <c r="E25" s="2"/>
      <c r="F25" s="2"/>
      <c r="G25" s="2"/>
      <c r="H25" s="25"/>
      <c r="I25" s="25"/>
      <c r="J25" s="25"/>
      <c r="K25" s="25"/>
      <c r="L25" s="25"/>
      <c r="M25" s="25"/>
      <c r="N25" s="25"/>
      <c r="O25" s="25"/>
      <c r="P25" s="25"/>
      <c r="Q25" s="25"/>
      <c r="R25" s="25"/>
      <c r="S25" s="25"/>
      <c r="T25" s="25"/>
      <c r="U25" s="25"/>
      <c r="V25" s="25"/>
      <c r="W25" s="25"/>
      <c r="X25" s="25"/>
      <c r="Y25" s="25"/>
      <c r="Z25" s="25"/>
      <c r="AA25" s="25"/>
      <c r="AB25" s="25"/>
      <c r="AC25" s="25"/>
      <c r="AD25" s="25"/>
      <c r="AE25" s="25"/>
      <c r="AF25" s="25"/>
      <c r="AG25" s="25"/>
      <c r="AH25" s="23"/>
    </row>
    <row r="26" spans="1:34" ht="15" customHeight="1" x14ac:dyDescent="0.25">
      <c r="A26" s="19">
        <v>17</v>
      </c>
      <c r="B26" s="2" t="e">
        <f>IF(#REF!="","",#REF!)</f>
        <v>#REF!</v>
      </c>
      <c r="C26" s="2"/>
      <c r="D26" s="2"/>
      <c r="E26" s="2"/>
      <c r="F26" s="2"/>
      <c r="G26" s="2"/>
      <c r="H26" s="25"/>
      <c r="I26" s="25"/>
      <c r="J26" s="25"/>
      <c r="K26" s="25"/>
      <c r="L26" s="25"/>
      <c r="M26" s="25"/>
      <c r="N26" s="25"/>
      <c r="O26" s="25"/>
      <c r="P26" s="25"/>
      <c r="Q26" s="25"/>
      <c r="R26" s="25"/>
      <c r="S26" s="25"/>
      <c r="T26" s="25"/>
      <c r="U26" s="25"/>
      <c r="V26" s="25"/>
      <c r="W26" s="25"/>
      <c r="X26" s="25"/>
      <c r="Y26" s="25"/>
      <c r="Z26" s="25"/>
      <c r="AA26" s="25"/>
      <c r="AB26" s="25"/>
      <c r="AC26" s="25"/>
      <c r="AD26" s="25"/>
      <c r="AE26" s="25"/>
      <c r="AF26" s="25"/>
      <c r="AG26" s="25"/>
      <c r="AH26" s="23"/>
    </row>
    <row r="27" spans="1:34" ht="15" customHeight="1" x14ac:dyDescent="0.25">
      <c r="A27" s="19">
        <v>18</v>
      </c>
      <c r="B27" s="2" t="e">
        <f>IF(#REF!="","",#REF!)</f>
        <v>#REF!</v>
      </c>
      <c r="C27" s="2"/>
      <c r="D27" s="2"/>
      <c r="E27" s="2"/>
      <c r="F27" s="2"/>
      <c r="G27" s="2"/>
      <c r="H27" s="25"/>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23"/>
    </row>
    <row r="28" spans="1:34" ht="15" customHeight="1" x14ac:dyDescent="0.25">
      <c r="A28" s="19">
        <v>19</v>
      </c>
      <c r="B28" s="2" t="e">
        <f>IF(#REF!="","",#REF!)</f>
        <v>#REF!</v>
      </c>
      <c r="C28" s="2"/>
      <c r="D28" s="2"/>
      <c r="E28" s="2"/>
      <c r="F28" s="2"/>
      <c r="G28" s="2"/>
      <c r="H28" s="25"/>
      <c r="I28" s="25"/>
      <c r="J28" s="25"/>
      <c r="K28" s="25"/>
      <c r="L28" s="25"/>
      <c r="M28" s="25"/>
      <c r="N28" s="25"/>
      <c r="O28" s="25"/>
      <c r="P28" s="25"/>
      <c r="Q28" s="25"/>
      <c r="R28" s="25"/>
      <c r="S28" s="25"/>
      <c r="T28" s="25"/>
      <c r="U28" s="25"/>
      <c r="V28" s="25"/>
      <c r="W28" s="25"/>
      <c r="X28" s="25"/>
      <c r="Y28" s="25"/>
      <c r="Z28" s="25"/>
      <c r="AA28" s="25"/>
      <c r="AB28" s="25"/>
      <c r="AC28" s="25"/>
      <c r="AD28" s="25"/>
      <c r="AE28" s="25"/>
      <c r="AF28" s="25"/>
      <c r="AG28" s="25"/>
      <c r="AH28" s="23"/>
    </row>
    <row r="29" spans="1:34" ht="15" customHeight="1" x14ac:dyDescent="0.25">
      <c r="A29" s="19">
        <v>20</v>
      </c>
      <c r="B29" s="2" t="e">
        <f>IF(#REF!="","",#REF!)</f>
        <v>#REF!</v>
      </c>
      <c r="C29" s="2"/>
      <c r="D29" s="2"/>
      <c r="E29" s="2"/>
      <c r="F29" s="2"/>
      <c r="G29" s="2"/>
      <c r="H29" s="25"/>
      <c r="I29" s="25"/>
      <c r="J29" s="25"/>
      <c r="K29" s="25"/>
      <c r="L29" s="25"/>
      <c r="M29" s="25"/>
      <c r="N29" s="25"/>
      <c r="O29" s="25"/>
      <c r="P29" s="25"/>
      <c r="Q29" s="25"/>
      <c r="R29" s="25"/>
      <c r="S29" s="25"/>
      <c r="T29" s="25"/>
      <c r="U29" s="25"/>
      <c r="V29" s="25"/>
      <c r="W29" s="25"/>
      <c r="X29" s="25"/>
      <c r="Y29" s="25"/>
      <c r="Z29" s="25"/>
      <c r="AA29" s="25"/>
      <c r="AB29" s="25"/>
      <c r="AC29" s="25"/>
      <c r="AD29" s="25"/>
      <c r="AE29" s="25"/>
      <c r="AF29" s="25"/>
      <c r="AG29" s="25"/>
      <c r="AH29" s="23"/>
    </row>
    <row r="30" spans="1:34" ht="15" customHeight="1" x14ac:dyDescent="0.25">
      <c r="A30" s="19">
        <v>21</v>
      </c>
      <c r="B30" s="2" t="e">
        <f>IF(#REF!="","",#REF!)</f>
        <v>#REF!</v>
      </c>
      <c r="C30" s="2"/>
      <c r="D30" s="2"/>
      <c r="E30" s="2"/>
      <c r="F30" s="2"/>
      <c r="G30" s="2"/>
      <c r="H30" s="25"/>
      <c r="I30" s="25"/>
      <c r="J30" s="25"/>
      <c r="K30" s="25"/>
      <c r="L30" s="25"/>
      <c r="M30" s="25"/>
      <c r="N30" s="25"/>
      <c r="O30" s="25"/>
      <c r="P30" s="25"/>
      <c r="Q30" s="25"/>
      <c r="R30" s="25"/>
      <c r="S30" s="25"/>
      <c r="T30" s="25"/>
      <c r="U30" s="25"/>
      <c r="V30" s="25"/>
      <c r="W30" s="25"/>
      <c r="X30" s="25"/>
      <c r="Y30" s="25"/>
      <c r="Z30" s="25"/>
      <c r="AA30" s="25"/>
      <c r="AB30" s="25"/>
      <c r="AC30" s="25"/>
      <c r="AD30" s="25"/>
      <c r="AE30" s="25"/>
      <c r="AF30" s="25"/>
      <c r="AG30" s="25"/>
      <c r="AH30" s="23"/>
    </row>
    <row r="31" spans="1:34" ht="15" customHeight="1" x14ac:dyDescent="0.25">
      <c r="A31" s="19">
        <v>22</v>
      </c>
      <c r="B31" s="2" t="e">
        <f>IF(#REF!="","",#REF!)</f>
        <v>#REF!</v>
      </c>
      <c r="C31" s="2"/>
      <c r="D31" s="2"/>
      <c r="E31" s="2"/>
      <c r="F31" s="2"/>
      <c r="G31" s="2"/>
      <c r="H31" s="25"/>
      <c r="I31" s="25"/>
      <c r="J31" s="25"/>
      <c r="K31" s="25"/>
      <c r="L31" s="25"/>
      <c r="M31" s="25"/>
      <c r="N31" s="25"/>
      <c r="O31" s="25"/>
      <c r="P31" s="25"/>
      <c r="Q31" s="25"/>
      <c r="R31" s="25"/>
      <c r="S31" s="25"/>
      <c r="T31" s="25"/>
      <c r="U31" s="25"/>
      <c r="V31" s="25"/>
      <c r="W31" s="25"/>
      <c r="X31" s="25"/>
      <c r="Y31" s="25"/>
      <c r="Z31" s="25"/>
      <c r="AA31" s="25"/>
      <c r="AB31" s="25"/>
      <c r="AC31" s="25"/>
      <c r="AD31" s="25"/>
      <c r="AE31" s="25"/>
      <c r="AF31" s="25"/>
      <c r="AG31" s="25"/>
      <c r="AH31" s="23"/>
    </row>
    <row r="32" spans="1:34" ht="15" customHeight="1" x14ac:dyDescent="0.25">
      <c r="A32" s="19">
        <v>23</v>
      </c>
      <c r="B32" s="2" t="e">
        <f>IF(#REF!="","",#REF!)</f>
        <v>#REF!</v>
      </c>
      <c r="C32" s="2"/>
      <c r="D32" s="2"/>
      <c r="E32" s="2"/>
      <c r="F32" s="2"/>
      <c r="G32" s="2"/>
      <c r="H32" s="25"/>
      <c r="I32" s="25"/>
      <c r="J32" s="25"/>
      <c r="K32" s="25"/>
      <c r="L32" s="25"/>
      <c r="M32" s="25"/>
      <c r="N32" s="25"/>
      <c r="O32" s="25"/>
      <c r="P32" s="25"/>
      <c r="Q32" s="25"/>
      <c r="R32" s="25"/>
      <c r="S32" s="25"/>
      <c r="T32" s="25"/>
      <c r="U32" s="25"/>
      <c r="V32" s="25"/>
      <c r="W32" s="25"/>
      <c r="X32" s="25"/>
      <c r="Y32" s="25"/>
      <c r="Z32" s="25"/>
      <c r="AA32" s="25"/>
      <c r="AB32" s="25"/>
      <c r="AC32" s="25"/>
      <c r="AD32" s="25"/>
      <c r="AE32" s="25"/>
      <c r="AF32" s="25"/>
      <c r="AG32" s="25"/>
      <c r="AH32" s="23"/>
    </row>
    <row r="33" spans="1:34" ht="15" customHeight="1" x14ac:dyDescent="0.25">
      <c r="A33" s="19">
        <v>24</v>
      </c>
      <c r="B33" s="2" t="e">
        <f>IF(#REF!="","",#REF!)</f>
        <v>#REF!</v>
      </c>
      <c r="C33" s="2"/>
      <c r="D33" s="2"/>
      <c r="E33" s="2"/>
      <c r="F33" s="2"/>
      <c r="G33" s="2"/>
      <c r="H33" s="25"/>
      <c r="I33" s="25"/>
      <c r="J33" s="25"/>
      <c r="K33" s="25"/>
      <c r="L33" s="25"/>
      <c r="M33" s="25"/>
      <c r="N33" s="25"/>
      <c r="O33" s="25"/>
      <c r="P33" s="25"/>
      <c r="Q33" s="25"/>
      <c r="R33" s="25"/>
      <c r="S33" s="25"/>
      <c r="T33" s="25"/>
      <c r="U33" s="25"/>
      <c r="V33" s="25"/>
      <c r="W33" s="25"/>
      <c r="X33" s="25"/>
      <c r="Y33" s="25"/>
      <c r="Z33" s="25"/>
      <c r="AA33" s="25"/>
      <c r="AB33" s="25"/>
      <c r="AC33" s="25"/>
      <c r="AD33" s="25"/>
      <c r="AE33" s="25"/>
      <c r="AF33" s="25"/>
      <c r="AG33" s="25"/>
      <c r="AH33" s="23"/>
    </row>
    <row r="34" spans="1:34" ht="50.1" customHeight="1" thickBot="1" x14ac:dyDescent="0.3">
      <c r="A34" s="1"/>
      <c r="B34" s="20" t="s">
        <v>46</v>
      </c>
      <c r="C34" s="20"/>
      <c r="D34" s="20"/>
      <c r="E34" s="21"/>
      <c r="F34" s="21"/>
      <c r="G34" s="21"/>
      <c r="H34" s="21"/>
      <c r="I34" s="21"/>
      <c r="J34" s="21"/>
      <c r="K34" s="21"/>
      <c r="L34" s="21"/>
      <c r="M34" s="21"/>
      <c r="N34" s="21"/>
      <c r="O34" s="21"/>
      <c r="P34" s="21"/>
      <c r="Q34" s="21"/>
      <c r="R34" s="21"/>
      <c r="S34" s="21"/>
      <c r="T34" s="21"/>
      <c r="U34" s="21"/>
      <c r="V34" s="21"/>
      <c r="W34" s="21"/>
      <c r="X34" s="21"/>
      <c r="Y34" s="21"/>
      <c r="Z34" s="21"/>
      <c r="AA34" s="21"/>
      <c r="AB34" s="21"/>
      <c r="AC34" s="21"/>
      <c r="AD34" s="21"/>
      <c r="AE34" s="21"/>
      <c r="AF34" s="21"/>
      <c r="AG34" s="21"/>
      <c r="AH34" s="22"/>
    </row>
    <row r="35" spans="1:34" ht="50.1" customHeight="1" x14ac:dyDescent="0.25">
      <c r="A35" s="497"/>
      <c r="B35" s="497"/>
      <c r="C35" s="497"/>
      <c r="D35" s="497"/>
      <c r="E35" s="497"/>
      <c r="F35" s="497"/>
      <c r="G35" s="497"/>
      <c r="H35" s="497"/>
      <c r="I35" s="497"/>
      <c r="J35" s="497"/>
      <c r="K35" s="497"/>
      <c r="L35" s="497"/>
      <c r="M35" s="497"/>
      <c r="N35" s="497"/>
      <c r="O35" s="497"/>
      <c r="P35" s="497"/>
      <c r="Q35" s="497"/>
      <c r="R35" s="497"/>
      <c r="S35" s="497"/>
      <c r="T35" s="497"/>
      <c r="U35" s="497"/>
      <c r="V35" s="497"/>
      <c r="W35" s="497"/>
      <c r="X35" s="497"/>
      <c r="Y35" s="497"/>
      <c r="Z35" s="497"/>
      <c r="AA35" s="497"/>
      <c r="AB35" s="497"/>
      <c r="AC35" s="497"/>
      <c r="AD35" s="497"/>
      <c r="AE35" s="497"/>
      <c r="AF35" s="497"/>
      <c r="AG35" s="497"/>
      <c r="AH35" s="497"/>
    </row>
    <row r="36" spans="1:34" ht="15.6" customHeight="1" x14ac:dyDescent="0.25">
      <c r="A36" s="498" t="s">
        <v>47</v>
      </c>
      <c r="B36" s="498"/>
      <c r="C36" s="497" t="s">
        <v>49</v>
      </c>
      <c r="D36" s="497"/>
      <c r="E36" s="497"/>
      <c r="F36" s="497"/>
      <c r="G36" s="497"/>
      <c r="H36" s="497"/>
      <c r="I36" s="497"/>
      <c r="J36" s="497"/>
      <c r="K36" s="497"/>
      <c r="L36" s="497"/>
      <c r="M36" s="497"/>
      <c r="N36" s="497"/>
      <c r="O36" s="497"/>
      <c r="P36" s="497"/>
      <c r="Q36" s="497"/>
      <c r="R36" s="497"/>
      <c r="S36" s="497"/>
      <c r="T36" s="497"/>
      <c r="U36" s="497"/>
      <c r="V36" s="497"/>
      <c r="W36" s="497"/>
      <c r="X36" s="497"/>
      <c r="Y36" s="497"/>
      <c r="Z36" s="497"/>
      <c r="AA36" s="497"/>
      <c r="AB36" s="497"/>
      <c r="AC36" s="497"/>
      <c r="AD36" s="497" t="s">
        <v>48</v>
      </c>
      <c r="AE36" s="497"/>
      <c r="AF36" s="497"/>
      <c r="AG36" s="497"/>
      <c r="AH36" s="497"/>
    </row>
    <row r="37" spans="1:34" ht="15.75" x14ac:dyDescent="0.25">
      <c r="A37" s="6"/>
      <c r="B37" s="15"/>
      <c r="C37" s="15"/>
      <c r="D37" s="15"/>
      <c r="E37" s="6"/>
      <c r="G37" s="6"/>
    </row>
    <row r="38" spans="1:34" ht="15.75" x14ac:dyDescent="0.25">
      <c r="A38" s="6"/>
      <c r="B38" s="15"/>
      <c r="C38" s="15"/>
      <c r="D38" s="15"/>
      <c r="E38" s="6"/>
      <c r="G38" s="6"/>
    </row>
  </sheetData>
  <sheetProtection password="CE28" sheet="1" objects="1" scenarios="1"/>
  <mergeCells count="15">
    <mergeCell ref="A6:AH6"/>
    <mergeCell ref="A35:AH35"/>
    <mergeCell ref="A36:B36"/>
    <mergeCell ref="AD36:AH36"/>
    <mergeCell ref="C36:AC36"/>
    <mergeCell ref="A7:B7"/>
    <mergeCell ref="AC7:AH7"/>
    <mergeCell ref="A8:AH8"/>
    <mergeCell ref="AA7:AB7"/>
    <mergeCell ref="C7:Z7"/>
    <mergeCell ref="G1:X1"/>
    <mergeCell ref="G3:X3"/>
    <mergeCell ref="G2:X2"/>
    <mergeCell ref="A5:AH5"/>
    <mergeCell ref="A4:AH4"/>
  </mergeCells>
  <printOptions horizontalCentered="1" verticalCentered="1"/>
  <pageMargins left="0.25" right="0" top="0" bottom="0" header="0" footer="0"/>
  <pageSetup paperSize="9" scale="9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I34"/>
  <sheetViews>
    <sheetView showGridLines="0" view="pageBreakPreview" zoomScale="85" zoomScaleNormal="100" zoomScaleSheetLayoutView="85" workbookViewId="0">
      <pane xSplit="1" ySplit="6" topLeftCell="B7" activePane="bottomRight" state="frozen"/>
      <selection pane="topRight" activeCell="B1" sqref="B1"/>
      <selection pane="bottomLeft" activeCell="A3" sqref="A3"/>
      <selection pane="bottomRight" sqref="A1:F1"/>
    </sheetView>
  </sheetViews>
  <sheetFormatPr defaultColWidth="8.7109375" defaultRowHeight="17.25" x14ac:dyDescent="0.25"/>
  <cols>
    <col min="1" max="1" width="5.140625" style="229" customWidth="1"/>
    <col min="2" max="2" width="18" style="36" customWidth="1"/>
    <col min="3" max="3" width="15.5703125" style="36" customWidth="1"/>
    <col min="4" max="4" width="20.5703125" style="36" customWidth="1"/>
    <col min="5" max="5" width="15.5703125" style="36" customWidth="1"/>
    <col min="6" max="6" width="24.42578125" style="36" customWidth="1"/>
    <col min="7" max="7" width="6" style="229" customWidth="1"/>
    <col min="8" max="8" width="6.85546875" style="227" customWidth="1"/>
    <col min="9" max="9" width="9.42578125" style="229" customWidth="1"/>
    <col min="10" max="10" width="18.140625" style="227" bestFit="1" customWidth="1"/>
    <col min="11" max="11" width="15.140625" style="227" bestFit="1" customWidth="1"/>
    <col min="12" max="12" width="14.140625" style="227" bestFit="1" customWidth="1"/>
    <col min="13" max="13" width="12.85546875" style="227" bestFit="1" customWidth="1"/>
    <col min="14" max="16384" width="8.7109375" style="227"/>
  </cols>
  <sheetData>
    <row r="1" spans="1:9" ht="15" customHeight="1" x14ac:dyDescent="0.25">
      <c r="A1" s="505" t="s">
        <v>513</v>
      </c>
      <c r="B1" s="505"/>
      <c r="C1" s="505"/>
      <c r="D1" s="505"/>
      <c r="E1" s="505"/>
      <c r="F1" s="505"/>
    </row>
    <row r="2" spans="1:9" ht="15" customHeight="1" x14ac:dyDescent="0.25">
      <c r="A2" s="505" t="str">
        <f>'All Form Data'!C2</f>
        <v>†mkbt b‡f¤^i 2024 - †deªæqvix 2025</v>
      </c>
      <c r="B2" s="505"/>
      <c r="C2" s="505"/>
      <c r="D2" s="505"/>
      <c r="E2" s="505"/>
      <c r="F2" s="505"/>
    </row>
    <row r="3" spans="1:9" ht="15" customHeight="1" x14ac:dyDescent="0.25">
      <c r="A3" s="505" t="str">
        <f>'All Form Data'!C3</f>
        <v>cÖwk¶Y cÖ`vbKvix cÖwZôvb t  BD‡mc AvgevMvb wUwfBwU Bbw÷wUDU|</v>
      </c>
      <c r="B3" s="505"/>
      <c r="C3" s="505"/>
      <c r="D3" s="505"/>
      <c r="E3" s="505"/>
      <c r="F3" s="505"/>
    </row>
    <row r="4" spans="1:9" ht="15" customHeight="1" x14ac:dyDescent="0.25">
      <c r="A4" s="505" t="str">
        <f>'All Form Data'!C4</f>
        <v>†UªW t B‡jKwUªK¨vj BÝU‡jkb GÛ †gBb‡Ub¨vÝ</v>
      </c>
      <c r="B4" s="505"/>
      <c r="C4" s="505"/>
      <c r="D4" s="505"/>
      <c r="E4" s="505"/>
      <c r="F4" s="505"/>
    </row>
    <row r="5" spans="1:9" ht="15" customHeight="1" x14ac:dyDescent="0.25">
      <c r="A5" s="503" t="s">
        <v>508</v>
      </c>
      <c r="B5" s="504"/>
      <c r="C5" s="504"/>
      <c r="D5" s="504"/>
      <c r="E5" s="504"/>
      <c r="F5" s="504"/>
      <c r="G5" s="37"/>
      <c r="H5" s="37"/>
      <c r="I5" s="37"/>
    </row>
    <row r="6" spans="1:9" ht="51.75" x14ac:dyDescent="0.25">
      <c r="A6" s="28" t="s">
        <v>30</v>
      </c>
      <c r="B6" s="47" t="s">
        <v>31</v>
      </c>
      <c r="C6" s="47" t="s">
        <v>93</v>
      </c>
      <c r="D6" s="47" t="s">
        <v>32</v>
      </c>
      <c r="E6" s="47" t="s">
        <v>100</v>
      </c>
      <c r="F6" s="47" t="s">
        <v>34</v>
      </c>
      <c r="G6" s="9"/>
      <c r="H6" s="9"/>
      <c r="I6" s="9"/>
    </row>
    <row r="7" spans="1:9" ht="54.95" customHeight="1" x14ac:dyDescent="0.25">
      <c r="A7" s="28">
        <v>1</v>
      </c>
      <c r="B7" s="42" t="str">
        <f>IF('All Form Data'!F12="","",'All Form Data'!F12)</f>
        <v>মোহাম্মদ বাদশা</v>
      </c>
      <c r="C7" s="92" t="str">
        <f>IF('All Form Data'!N12="","",'All Form Data'!N12)</f>
        <v>01305978432</v>
      </c>
      <c r="D7" s="3" t="str">
        <f>IF('All Form Data'!I12="","",'All Form Data'!I12)</f>
        <v>মোঃ হাসান</v>
      </c>
      <c r="E7" s="87" t="str">
        <f>IF(OR('All Form Data'!AI12="",'All Form Data'!AK12=""),"",'All Form Data'!AI12&amp;"
 "&amp;'All Form Data'!AK12)</f>
        <v>01835955715
 N/A</v>
      </c>
      <c r="F7" s="3"/>
      <c r="G7" s="53"/>
      <c r="H7" s="53"/>
      <c r="I7" s="53"/>
    </row>
    <row r="8" spans="1:9" ht="54.95" customHeight="1" x14ac:dyDescent="0.25">
      <c r="A8" s="28">
        <v>2</v>
      </c>
      <c r="B8" s="42" t="e">
        <f>IF('All Form Data'!#REF!="","",'All Form Data'!#REF!)</f>
        <v>#REF!</v>
      </c>
      <c r="C8" s="92" t="e">
        <f>IF('All Form Data'!#REF!="","",'All Form Data'!#REF!)</f>
        <v>#REF!</v>
      </c>
      <c r="D8" s="3" t="e">
        <f>IF('All Form Data'!#REF!="","",'All Form Data'!#REF!)</f>
        <v>#REF!</v>
      </c>
      <c r="E8" s="87" t="e">
        <f>IF(OR('All Form Data'!#REF!="",'All Form Data'!#REF!=""),"",'All Form Data'!#REF!&amp;"
 "&amp;'All Form Data'!#REF!)</f>
        <v>#REF!</v>
      </c>
      <c r="F8" s="3"/>
      <c r="G8" s="53"/>
      <c r="H8" s="53"/>
      <c r="I8" s="53"/>
    </row>
    <row r="9" spans="1:9" ht="54.95" customHeight="1" x14ac:dyDescent="0.25">
      <c r="A9" s="28">
        <v>3</v>
      </c>
      <c r="B9" s="42" t="str">
        <f>IF('All Form Data'!F13="","",'All Form Data'!F13)</f>
        <v>জাহিদুল ইসলাম</v>
      </c>
      <c r="C9" s="92" t="str">
        <f>IF('All Form Data'!N13="","",'All Form Data'!N13)</f>
        <v>01888239320</v>
      </c>
      <c r="D9" s="3" t="str">
        <f>IF('All Form Data'!I13="","",'All Form Data'!I13)</f>
        <v>মোঃ রফিক</v>
      </c>
      <c r="E9" s="87" t="str">
        <f>IF(OR('All Form Data'!AI13="",'All Form Data'!AK13=""),"",'All Form Data'!AI13&amp;"
 "&amp;'All Form Data'!AK13)</f>
        <v>01815650722
 018404444644</v>
      </c>
      <c r="F9" s="3"/>
      <c r="G9" s="53"/>
      <c r="H9" s="53"/>
      <c r="I9" s="53"/>
    </row>
    <row r="10" spans="1:9" ht="54.95" customHeight="1" x14ac:dyDescent="0.25">
      <c r="A10" s="28">
        <v>4</v>
      </c>
      <c r="B10" s="42" t="str">
        <f>IF('All Form Data'!F14="","",'All Form Data'!F14)</f>
        <v>সুপন সাহা</v>
      </c>
      <c r="C10" s="92" t="str">
        <f>IF('All Form Data'!N14="","",'All Form Data'!N14)</f>
        <v>01843256390</v>
      </c>
      <c r="D10" s="3" t="str">
        <f>IF('All Form Data'!I14="","",'All Form Data'!I14)</f>
        <v>সুমন সাহা</v>
      </c>
      <c r="E10" s="87" t="str">
        <f>IF(OR('All Form Data'!AI14="",'All Form Data'!AK14=""),"",'All Form Data'!AI14&amp;"
 "&amp;'All Form Data'!AK14)</f>
        <v>01814873757
 N/A</v>
      </c>
      <c r="F10" s="3"/>
      <c r="G10" s="53"/>
      <c r="H10" s="53"/>
      <c r="I10" s="53"/>
    </row>
    <row r="11" spans="1:9" ht="54.95" customHeight="1" x14ac:dyDescent="0.25">
      <c r="A11" s="28">
        <v>5</v>
      </c>
      <c r="B11" s="42" t="str">
        <f>IF('All Form Data'!F15="","",'All Form Data'!F15)</f>
        <v>জাহিদুল ইসলাম ইমন</v>
      </c>
      <c r="C11" s="92" t="str">
        <f>IF('All Form Data'!N15="","",'All Form Data'!N15)</f>
        <v>01814393561</v>
      </c>
      <c r="D11" s="3" t="str">
        <f>IF('All Form Data'!I15="","",'All Form Data'!I15)</f>
        <v>জহিরুল ইসলাম</v>
      </c>
      <c r="E11" s="87" t="str">
        <f>IF(OR('All Form Data'!AI15="",'All Form Data'!AK15=""),"",'All Form Data'!AI15&amp;"
 "&amp;'All Form Data'!AK15)</f>
        <v>N/A
 01791364735</v>
      </c>
      <c r="F11" s="3"/>
      <c r="G11" s="53"/>
      <c r="H11" s="53"/>
      <c r="I11" s="53"/>
    </row>
    <row r="12" spans="1:9" ht="54.95" customHeight="1" x14ac:dyDescent="0.25">
      <c r="A12" s="28">
        <v>6</v>
      </c>
      <c r="B12" s="42" t="str">
        <f>IF('All Form Data'!F16="","",'All Form Data'!F16)</f>
        <v>আরমান হোসেন</v>
      </c>
      <c r="C12" s="92" t="str">
        <f>IF('All Form Data'!N16="","",'All Form Data'!N16)</f>
        <v>01855375547</v>
      </c>
      <c r="D12" s="3" t="str">
        <f>IF('All Form Data'!I16="","",'All Form Data'!I16)</f>
        <v>মোঃবাহাদুর</v>
      </c>
      <c r="E12" s="87" t="str">
        <f>IF(OR('All Form Data'!AI16="",'All Form Data'!AK16=""),"",'All Form Data'!AI16&amp;"
 "&amp;'All Form Data'!AK16)</f>
        <v>01819967848
 01585751010</v>
      </c>
      <c r="F12" s="3"/>
      <c r="G12" s="53"/>
      <c r="H12" s="53"/>
      <c r="I12" s="53"/>
    </row>
    <row r="13" spans="1:9" ht="54.95" customHeight="1" x14ac:dyDescent="0.25">
      <c r="A13" s="28">
        <v>7</v>
      </c>
      <c r="B13" s="42" t="str">
        <f>IF('All Form Data'!F17="","",'All Form Data'!F17)</f>
        <v>রবিউল ছানি</v>
      </c>
      <c r="C13" s="92" t="str">
        <f>IF('All Form Data'!N17="","",'All Form Data'!N17)</f>
        <v>01810279672</v>
      </c>
      <c r="D13" s="3" t="str">
        <f>IF('All Form Data'!I17="","",'All Form Data'!I17)</f>
        <v>মোঃআবু তাহের</v>
      </c>
      <c r="E13" s="87" t="str">
        <f>IF(OR('All Form Data'!AI17="",'All Form Data'!AK17=""),"",'All Form Data'!AI17&amp;"
 "&amp;'All Form Data'!AK17)</f>
        <v>01920542966
 01814340216</v>
      </c>
      <c r="F13" s="3"/>
      <c r="G13" s="53"/>
      <c r="H13" s="53"/>
      <c r="I13" s="53"/>
    </row>
    <row r="14" spans="1:9" ht="54.95" customHeight="1" x14ac:dyDescent="0.25">
      <c r="A14" s="28">
        <v>8</v>
      </c>
      <c r="B14" s="42" t="str">
        <f>IF('All Form Data'!F18="","",'All Form Data'!F18)</f>
        <v>আকিল রায়হান</v>
      </c>
      <c r="C14" s="92" t="str">
        <f>IF('All Form Data'!N18="","",'All Form Data'!N18)</f>
        <v>01585746887</v>
      </c>
      <c r="D14" s="3" t="str">
        <f>IF('All Form Data'!I18="","",'All Form Data'!I18)</f>
        <v>মোঃআবু তাহের</v>
      </c>
      <c r="E14" s="87" t="str">
        <f>IF(OR('All Form Data'!AI18="",'All Form Data'!AK18=""),"",'All Form Data'!AI18&amp;"
 "&amp;'All Form Data'!AK18)</f>
        <v>01911885644
 01784856117</v>
      </c>
      <c r="F14" s="3"/>
      <c r="G14" s="53"/>
      <c r="H14" s="53"/>
      <c r="I14" s="53"/>
    </row>
    <row r="15" spans="1:9" ht="54.95" customHeight="1" x14ac:dyDescent="0.25">
      <c r="A15" s="28">
        <v>9</v>
      </c>
      <c r="B15" s="42" t="str">
        <f>IF('All Form Data'!F19="","",'All Form Data'!F19)</f>
        <v>সাদমান শাহরিয়ার মাহিন</v>
      </c>
      <c r="C15" s="92" t="str">
        <f>IF('All Form Data'!N19="","",'All Form Data'!N19)</f>
        <v>01631640948</v>
      </c>
      <c r="D15" s="3" t="str">
        <f>IF('All Form Data'!I19="","",'All Form Data'!I19)</f>
        <v>মোঃমুসলিম উদ্দিন</v>
      </c>
      <c r="E15" s="87" t="str">
        <f>IF(OR('All Form Data'!AI19="",'All Form Data'!AK19=""),"",'All Form Data'!AI19&amp;"
 "&amp;'All Form Data'!AK19)</f>
        <v>01743518238
 01872911132</v>
      </c>
      <c r="F15" s="3"/>
      <c r="G15" s="53"/>
      <c r="H15" s="53"/>
      <c r="I15" s="53"/>
    </row>
    <row r="16" spans="1:9" ht="54.95" customHeight="1" x14ac:dyDescent="0.25">
      <c r="A16" s="28">
        <v>10</v>
      </c>
      <c r="B16" s="42" t="e">
        <f>IF('All Form Data'!#REF!="","",'All Form Data'!#REF!)</f>
        <v>#REF!</v>
      </c>
      <c r="C16" s="92" t="e">
        <f>IF('All Form Data'!#REF!="","",'All Form Data'!#REF!)</f>
        <v>#REF!</v>
      </c>
      <c r="D16" s="3" t="e">
        <f>IF('All Form Data'!#REF!="","",'All Form Data'!#REF!)</f>
        <v>#REF!</v>
      </c>
      <c r="E16" s="87" t="e">
        <f>IF(OR('All Form Data'!#REF!="",'All Form Data'!#REF!=""),"",'All Form Data'!#REF!&amp;"
 "&amp;'All Form Data'!#REF!)</f>
        <v>#REF!</v>
      </c>
      <c r="F16" s="3"/>
      <c r="G16" s="53"/>
      <c r="H16" s="53"/>
      <c r="I16" s="53"/>
    </row>
    <row r="17" spans="1:9" ht="54.95" customHeight="1" x14ac:dyDescent="0.25">
      <c r="A17" s="28">
        <v>11</v>
      </c>
      <c r="B17" s="42" t="e">
        <f>IF('All Form Data'!#REF!="","",'All Form Data'!#REF!)</f>
        <v>#REF!</v>
      </c>
      <c r="C17" s="92" t="e">
        <f>IF('All Form Data'!#REF!="","",'All Form Data'!#REF!)</f>
        <v>#REF!</v>
      </c>
      <c r="D17" s="3" t="e">
        <f>IF('All Form Data'!#REF!="","",'All Form Data'!#REF!)</f>
        <v>#REF!</v>
      </c>
      <c r="E17" s="87" t="e">
        <f>IF(OR('All Form Data'!#REF!="",'All Form Data'!#REF!=""),"",'All Form Data'!#REF!&amp;"
 "&amp;'All Form Data'!#REF!)</f>
        <v>#REF!</v>
      </c>
      <c r="F17" s="3"/>
      <c r="G17" s="53"/>
      <c r="H17" s="53"/>
      <c r="I17" s="53"/>
    </row>
    <row r="18" spans="1:9" ht="54.95" customHeight="1" x14ac:dyDescent="0.25">
      <c r="A18" s="28">
        <v>12</v>
      </c>
      <c r="B18" s="42" t="str">
        <f>IF('All Form Data'!F20="","",'All Form Data'!F20)</f>
        <v>রিফাত উদ্দীন</v>
      </c>
      <c r="C18" s="92" t="str">
        <f>IF('All Form Data'!N20="","",'All Form Data'!N20)</f>
        <v>01880961207</v>
      </c>
      <c r="D18" s="3" t="str">
        <f>IF('All Form Data'!I20="","",'All Form Data'!I20)</f>
        <v>শামসু উদ্দীন</v>
      </c>
      <c r="E18" s="87" t="str">
        <f>IF(OR('All Form Data'!AI20="",'All Form Data'!AK20=""),"",'All Form Data'!AI20&amp;"
 "&amp;'All Form Data'!AK20)</f>
        <v>01880961207
 N/A</v>
      </c>
      <c r="F18" s="3"/>
      <c r="G18" s="53"/>
      <c r="H18" s="53"/>
      <c r="I18" s="53"/>
    </row>
    <row r="19" spans="1:9" ht="54.95" customHeight="1" x14ac:dyDescent="0.25">
      <c r="A19" s="28">
        <v>13</v>
      </c>
      <c r="B19" s="42" t="str">
        <f>IF('All Form Data'!F21="","",'All Form Data'!F21)</f>
        <v>বিজয় মল্লিক</v>
      </c>
      <c r="C19" s="92" t="str">
        <f>IF('All Form Data'!N21="","",'All Form Data'!N21)</f>
        <v>01404621823</v>
      </c>
      <c r="D19" s="3" t="str">
        <f>IF('All Form Data'!I21="","",'All Form Data'!I21)</f>
        <v>লিটন মল্লিক</v>
      </c>
      <c r="E19" s="87" t="str">
        <f>IF(OR('All Form Data'!AI21="",'All Form Data'!AK21=""),"",'All Form Data'!AI21&amp;"
 "&amp;'All Form Data'!AK21)</f>
        <v>01710524010
 01823919305</v>
      </c>
      <c r="F19" s="3"/>
      <c r="G19" s="53"/>
      <c r="H19" s="53"/>
      <c r="I19" s="53"/>
    </row>
    <row r="20" spans="1:9" ht="54.95" customHeight="1" x14ac:dyDescent="0.25">
      <c r="A20" s="28">
        <v>14</v>
      </c>
      <c r="B20" s="42" t="str">
        <f>IF('All Form Data'!F22="","",'All Form Data'!F22)</f>
        <v>মোহাম্মদ রানা হোসেন</v>
      </c>
      <c r="C20" s="92" t="str">
        <f>IF('All Form Data'!N22="","",'All Form Data'!N22)</f>
        <v>01821351924</v>
      </c>
      <c r="D20" s="3" t="str">
        <f>IF('All Form Data'!I22="","",'All Form Data'!I22)</f>
        <v>আবুল কাশেম</v>
      </c>
      <c r="E20" s="87" t="str">
        <f>IF(OR('All Form Data'!AI22="",'All Form Data'!AK22=""),"",'All Form Data'!AI22&amp;"
 "&amp;'All Form Data'!AK22)</f>
        <v>01843808479
 N/A</v>
      </c>
      <c r="F20" s="3"/>
      <c r="G20" s="53"/>
      <c r="H20" s="53"/>
      <c r="I20" s="53"/>
    </row>
    <row r="21" spans="1:9" ht="54.95" customHeight="1" x14ac:dyDescent="0.25">
      <c r="A21" s="28">
        <v>15</v>
      </c>
      <c r="B21" s="42" t="str">
        <f>IF('All Form Data'!F23="","",'All Form Data'!F23)</f>
        <v>নেয়ামত আলী</v>
      </c>
      <c r="C21" s="92" t="str">
        <f>IF('All Form Data'!N23="","",'All Form Data'!N23)</f>
        <v>01534536233</v>
      </c>
      <c r="D21" s="3" t="str">
        <f>IF('All Form Data'!I23="","",'All Form Data'!I23)</f>
        <v>মোঃ আলমগীর</v>
      </c>
      <c r="E21" s="87" t="str">
        <f>IF(OR('All Form Data'!AI23="",'All Form Data'!AK23=""),"",'All Form Data'!AI23&amp;"
 "&amp;'All Form Data'!AK23)</f>
        <v>01824155115
 01996423740</v>
      </c>
      <c r="F21" s="3"/>
      <c r="G21" s="53"/>
      <c r="H21" s="53"/>
      <c r="I21" s="53"/>
    </row>
    <row r="22" spans="1:9" ht="54.95" customHeight="1" x14ac:dyDescent="0.25">
      <c r="A22" s="28">
        <v>16</v>
      </c>
      <c r="B22" s="42" t="str">
        <f>IF('All Form Data'!F24="","",'All Form Data'!F24)</f>
        <v>মোঃ শাহেদুর রহমান তালুকদার</v>
      </c>
      <c r="C22" s="92" t="str">
        <f>IF('All Form Data'!N24="","",'All Form Data'!N24)</f>
        <v>01881233185</v>
      </c>
      <c r="D22" s="3" t="str">
        <f>IF('All Form Data'!I24="","",'All Form Data'!I24)</f>
        <v>শফিউল আলম তালুকদার</v>
      </c>
      <c r="E22" s="87" t="str">
        <f>IF(OR('All Form Data'!AI24="",'All Form Data'!AK24=""),"",'All Form Data'!AI24&amp;"
 "&amp;'All Form Data'!AK24)</f>
        <v>N/A
 01874101267</v>
      </c>
      <c r="F22" s="3"/>
      <c r="G22" s="53"/>
      <c r="H22" s="53"/>
      <c r="I22" s="53"/>
    </row>
    <row r="23" spans="1:9" ht="54.95" customHeight="1" x14ac:dyDescent="0.25">
      <c r="A23" s="28">
        <v>17</v>
      </c>
      <c r="B23" s="42" t="str">
        <f>IF('All Form Data'!F25="","",'All Form Data'!F25)</f>
        <v>রাহাত হোসেন শাহিন</v>
      </c>
      <c r="C23" s="92" t="str">
        <f>IF('All Form Data'!N25="","",'All Form Data'!N25)</f>
        <v>01855839329</v>
      </c>
      <c r="D23" s="3" t="str">
        <f>IF('All Form Data'!I25="","",'All Form Data'!I25)</f>
        <v>শামসুল আলম</v>
      </c>
      <c r="E23" s="87" t="str">
        <f>IF(OR('All Form Data'!AI25="",'All Form Data'!AK25=""),"",'All Form Data'!AI25&amp;"
 "&amp;'All Form Data'!AK25)</f>
        <v>N/A
 01834616213</v>
      </c>
      <c r="F23" s="3"/>
      <c r="G23" s="53"/>
      <c r="H23" s="53"/>
      <c r="I23" s="53"/>
    </row>
    <row r="24" spans="1:9" ht="54.95" customHeight="1" x14ac:dyDescent="0.25">
      <c r="A24" s="28">
        <v>18</v>
      </c>
      <c r="B24" s="42" t="str">
        <f>IF('All Form Data'!F26="","",'All Form Data'!F26)</f>
        <v>নবর্ষি দেওয়ান</v>
      </c>
      <c r="C24" s="92" t="str">
        <f>IF('All Form Data'!N26="","",'All Form Data'!N26)</f>
        <v>01878499819</v>
      </c>
      <c r="D24" s="3" t="str">
        <f>IF('All Form Data'!I26="","",'All Form Data'!I26)</f>
        <v>গৌরী শেখর দেওয়ান</v>
      </c>
      <c r="E24" s="87" t="str">
        <f>IF(OR('All Form Data'!AI26="",'All Form Data'!AK26=""),"",'All Form Data'!AI26&amp;"
 "&amp;'All Form Data'!AK26)</f>
        <v>N/A
 01828869880</v>
      </c>
      <c r="F24" s="3"/>
      <c r="G24" s="53"/>
      <c r="H24" s="53"/>
      <c r="I24" s="53"/>
    </row>
    <row r="25" spans="1:9" ht="54.95" customHeight="1" x14ac:dyDescent="0.25">
      <c r="A25" s="28">
        <v>19</v>
      </c>
      <c r="B25" s="42" t="str">
        <f>IF('All Form Data'!F27="","",'All Form Data'!F27)</f>
        <v>মোঃ বেল্লাল খান</v>
      </c>
      <c r="C25" s="92" t="str">
        <f>IF('All Form Data'!N27="","",'All Form Data'!N27)</f>
        <v>01585465168</v>
      </c>
      <c r="D25" s="3" t="str">
        <f>IF('All Form Data'!I27="","",'All Form Data'!I27)</f>
        <v>আব্দূল লতিফ খান</v>
      </c>
      <c r="E25" s="87" t="str">
        <f>IF(OR('All Form Data'!AI27="",'All Form Data'!AK27=""),"",'All Form Data'!AI27&amp;"
 "&amp;'All Form Data'!AK27)</f>
        <v>01812825636
 01879625470</v>
      </c>
      <c r="F25" s="3"/>
      <c r="G25" s="53"/>
      <c r="H25" s="53"/>
      <c r="I25" s="53"/>
    </row>
    <row r="26" spans="1:9" ht="54.95" customHeight="1" x14ac:dyDescent="0.25">
      <c r="A26" s="28">
        <v>20</v>
      </c>
      <c r="B26" s="42" t="str">
        <f>IF('All Form Data'!F28="","",'All Form Data'!F28)</f>
        <v>অর্ক নাথ অংকন</v>
      </c>
      <c r="C26" s="92" t="str">
        <f>IF('All Form Data'!N28="","",'All Form Data'!N28)</f>
        <v>01586238425</v>
      </c>
      <c r="D26" s="3" t="str">
        <f>IF('All Form Data'!I28="","",'All Form Data'!I28)</f>
        <v>গৌরাঙ্গ নাথ</v>
      </c>
      <c r="E26" s="87" t="str">
        <f>IF(OR('All Form Data'!AI28="",'All Form Data'!AK28=""),"",'All Form Data'!AI28&amp;"
 "&amp;'All Form Data'!AK28)</f>
        <v>01818292939
 01830145037</v>
      </c>
      <c r="F26" s="3"/>
      <c r="G26" s="53"/>
      <c r="H26" s="53"/>
      <c r="I26" s="53"/>
    </row>
    <row r="27" spans="1:9" ht="54.95" customHeight="1" x14ac:dyDescent="0.25">
      <c r="A27" s="28">
        <v>21</v>
      </c>
      <c r="B27" s="42" t="str">
        <f>IF('All Form Data'!F29="","",'All Form Data'!F29)</f>
        <v>মোঃ আবরার ওয়াসিফ</v>
      </c>
      <c r="C27" s="92" t="str">
        <f>IF('All Form Data'!N29="","",'All Form Data'!N29)</f>
        <v>01843649633</v>
      </c>
      <c r="D27" s="3" t="str">
        <f>IF('All Form Data'!I29="","",'All Form Data'!I29)</f>
        <v>মোঃ আলা উদ্দীন</v>
      </c>
      <c r="E27" s="87" t="str">
        <f>IF(OR('All Form Data'!AI29="",'All Form Data'!AK29=""),"",'All Form Data'!AI29&amp;"
 "&amp;'All Form Data'!AK29)</f>
        <v>N/A
 01612929781</v>
      </c>
      <c r="F27" s="3"/>
      <c r="G27" s="53"/>
      <c r="H27" s="53"/>
      <c r="I27" s="53"/>
    </row>
    <row r="28" spans="1:9" ht="54.95" customHeight="1" x14ac:dyDescent="0.25">
      <c r="A28" s="28">
        <v>22</v>
      </c>
      <c r="B28" s="42" t="str">
        <f>IF('All Form Data'!F30="","",'All Form Data'!F30)</f>
        <v>মোহাম্মদ আব্দুল আল ফাহাদ</v>
      </c>
      <c r="C28" s="92" t="str">
        <f>IF('All Form Data'!N30="","",'All Form Data'!N30)</f>
        <v>01975196567</v>
      </c>
      <c r="D28" s="3" t="str">
        <f>IF('All Form Data'!I30="","",'All Form Data'!I30)</f>
        <v>মোহাম্মদ আব্দুল আলিম</v>
      </c>
      <c r="E28" s="87" t="str">
        <f>IF(OR('All Form Data'!AI30="",'All Form Data'!AK30=""),"",'All Form Data'!AI30&amp;"
 "&amp;'All Form Data'!AK30)</f>
        <v>N/A
 01814213061</v>
      </c>
      <c r="F28" s="3"/>
      <c r="G28" s="53"/>
      <c r="H28" s="53"/>
      <c r="I28" s="53"/>
    </row>
    <row r="29" spans="1:9" ht="54.95" customHeight="1" x14ac:dyDescent="0.25">
      <c r="A29" s="28">
        <v>23</v>
      </c>
      <c r="B29" s="42" t="str">
        <f>IF('All Form Data'!F31="","",'All Form Data'!F31)</f>
        <v>হাসনাত ফাহিম</v>
      </c>
      <c r="C29" s="92" t="str">
        <f>IF('All Form Data'!N31="","",'All Form Data'!N31)</f>
        <v>01871892929</v>
      </c>
      <c r="D29" s="3" t="str">
        <f>IF('All Form Data'!I31="","",'All Form Data'!I31)</f>
        <v>মোঃইলিয়াছ</v>
      </c>
      <c r="E29" s="87" t="str">
        <f>IF(OR('All Form Data'!AI31="",'All Form Data'!AK31=""),"",'All Form Data'!AI31&amp;"
 "&amp;'All Form Data'!AK31)</f>
        <v>N/A
 01842121672</v>
      </c>
      <c r="F29" s="3"/>
      <c r="G29" s="53"/>
      <c r="H29" s="53"/>
      <c r="I29" s="53"/>
    </row>
    <row r="30" spans="1:9" ht="54.95" customHeight="1" x14ac:dyDescent="0.25">
      <c r="A30" s="28">
        <v>24</v>
      </c>
      <c r="B30" s="42" t="str">
        <f>IF('All Form Data'!F32="","",'All Form Data'!F32)</f>
        <v>মোঃ কামরুল হাসান</v>
      </c>
      <c r="C30" s="92" t="str">
        <f>IF('All Form Data'!N32="","",'All Form Data'!N32)</f>
        <v>01854189622</v>
      </c>
      <c r="D30" s="3" t="str">
        <f>IF('All Form Data'!I32="","",'All Form Data'!I32)</f>
        <v>মোঃ শামসুল আলম</v>
      </c>
      <c r="E30" s="87" t="str">
        <f>IF(OR('All Form Data'!AI32="",'All Form Data'!AK32=""),"",'All Form Data'!AI32&amp;"
 "&amp;'All Form Data'!AK32)</f>
        <v>01823698692
 01823698692</v>
      </c>
      <c r="F30" s="3"/>
      <c r="G30" s="53"/>
      <c r="H30" s="53"/>
      <c r="I30" s="53"/>
    </row>
    <row r="31" spans="1:9" ht="75.599999999999994" customHeight="1" x14ac:dyDescent="0.35">
      <c r="A31" s="44"/>
      <c r="B31" s="44"/>
      <c r="C31" s="43"/>
      <c r="G31" s="45"/>
      <c r="H31" s="45"/>
      <c r="I31" s="45"/>
    </row>
    <row r="34" spans="1:9" x14ac:dyDescent="0.25">
      <c r="A34" s="502"/>
      <c r="B34" s="502"/>
      <c r="C34" s="229"/>
      <c r="G34" s="502"/>
      <c r="H34" s="502"/>
      <c r="I34" s="502"/>
    </row>
  </sheetData>
  <sheetProtection password="CE28" sheet="1" objects="1" scenarios="1"/>
  <mergeCells count="7">
    <mergeCell ref="A34:B34"/>
    <mergeCell ref="G34:I34"/>
    <mergeCell ref="A5:F5"/>
    <mergeCell ref="A1:F1"/>
    <mergeCell ref="A2:F2"/>
    <mergeCell ref="A3:F3"/>
    <mergeCell ref="A4:F4"/>
  </mergeCells>
  <dataValidations count="1">
    <dataValidation type="list" allowBlank="1" showInputMessage="1" showErrorMessage="1" sqref="I7:I30">
      <formula1>"A‡c¶gvb,wbe©vwPZ"</formula1>
    </dataValidation>
  </dataValidations>
  <printOptions horizontalCentered="1"/>
  <pageMargins left="0" right="0" top="0.5" bottom="0" header="0" footer="0"/>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I34"/>
  <sheetViews>
    <sheetView showGridLines="0" view="pageBreakPreview" zoomScaleNormal="100" zoomScaleSheetLayoutView="100" workbookViewId="0">
      <pane xSplit="1" ySplit="6" topLeftCell="B7" activePane="bottomRight" state="frozen"/>
      <selection pane="topRight" activeCell="B1" sqref="B1"/>
      <selection pane="bottomLeft" activeCell="A3" sqref="A3"/>
      <selection pane="bottomRight" activeCell="J9" sqref="J9"/>
    </sheetView>
  </sheetViews>
  <sheetFormatPr defaultColWidth="8.7109375" defaultRowHeight="17.25" x14ac:dyDescent="0.25"/>
  <cols>
    <col min="1" max="1" width="5.5703125" style="229" customWidth="1"/>
    <col min="2" max="2" width="20.5703125" style="36" customWidth="1"/>
    <col min="3" max="3" width="23.5703125" style="36" customWidth="1"/>
    <col min="4" max="4" width="5.5703125" style="36" customWidth="1"/>
    <col min="5" max="5" width="20.5703125" style="36" customWidth="1"/>
    <col min="6" max="6" width="23.5703125" style="36" customWidth="1"/>
    <col min="7" max="7" width="6" style="229" customWidth="1"/>
    <col min="8" max="8" width="6.85546875" style="227" customWidth="1"/>
    <col min="9" max="9" width="9.42578125" style="229" customWidth="1"/>
    <col min="10" max="10" width="18.140625" style="227" bestFit="1" customWidth="1"/>
    <col min="11" max="11" width="15.140625" style="227" bestFit="1" customWidth="1"/>
    <col min="12" max="12" width="14.140625" style="227" bestFit="1" customWidth="1"/>
    <col min="13" max="13" width="12.85546875" style="227" bestFit="1" customWidth="1"/>
    <col min="14" max="16384" width="8.7109375" style="227"/>
  </cols>
  <sheetData>
    <row r="1" spans="1:9" ht="15" customHeight="1" x14ac:dyDescent="0.25">
      <c r="A1" s="505" t="s">
        <v>517</v>
      </c>
      <c r="B1" s="505"/>
      <c r="C1" s="505"/>
      <c r="D1" s="505"/>
      <c r="E1" s="505"/>
      <c r="F1" s="505"/>
    </row>
    <row r="2" spans="1:9" ht="15" customHeight="1" x14ac:dyDescent="0.25">
      <c r="A2" s="505" t="str">
        <f>'All Form Data'!C2</f>
        <v>†mkbt b‡f¤^i 2024 - †deªæqvix 2025</v>
      </c>
      <c r="B2" s="505"/>
      <c r="C2" s="505"/>
      <c r="D2" s="505"/>
      <c r="E2" s="505"/>
      <c r="F2" s="505"/>
    </row>
    <row r="3" spans="1:9" ht="15" customHeight="1" x14ac:dyDescent="0.25">
      <c r="A3" s="505" t="str">
        <f>'All Form Data'!C3</f>
        <v>cÖwk¶Y cÖ`vbKvix cÖwZôvb t  BD‡mc AvgevMvb wUwfBwU Bbw÷wUDU|</v>
      </c>
      <c r="B3" s="505"/>
      <c r="C3" s="505"/>
      <c r="D3" s="505"/>
      <c r="E3" s="505"/>
      <c r="F3" s="505"/>
    </row>
    <row r="4" spans="1:9" ht="15" customHeight="1" x14ac:dyDescent="0.25">
      <c r="A4" s="505" t="str">
        <f>'All Form Data'!C4</f>
        <v>†UªW t B‡jKwUªK¨vj BÝU‡jkb GÛ †gBb‡Ub¨vÝ</v>
      </c>
      <c r="B4" s="505"/>
      <c r="C4" s="505"/>
      <c r="D4" s="505"/>
      <c r="E4" s="505"/>
      <c r="F4" s="505"/>
    </row>
    <row r="5" spans="1:9" ht="15" customHeight="1" x14ac:dyDescent="0.25">
      <c r="A5" s="503" t="s">
        <v>508</v>
      </c>
      <c r="B5" s="503"/>
      <c r="C5" s="503"/>
      <c r="D5" s="503"/>
      <c r="E5" s="503"/>
      <c r="F5" s="503"/>
      <c r="G5" s="37"/>
      <c r="H5" s="37"/>
      <c r="I5" s="37"/>
    </row>
    <row r="6" spans="1:9" ht="35.25" thickBot="1" x14ac:dyDescent="0.3">
      <c r="A6" s="28" t="s">
        <v>30</v>
      </c>
      <c r="B6" s="47" t="s">
        <v>31</v>
      </c>
      <c r="C6" s="48" t="s">
        <v>94</v>
      </c>
      <c r="D6" s="28" t="s">
        <v>30</v>
      </c>
      <c r="E6" s="47" t="s">
        <v>31</v>
      </c>
      <c r="F6" s="48" t="s">
        <v>94</v>
      </c>
      <c r="G6" s="9"/>
      <c r="H6" s="9"/>
      <c r="I6" s="9"/>
    </row>
    <row r="7" spans="1:9" ht="57" customHeight="1" thickTop="1" thickBot="1" x14ac:dyDescent="0.3">
      <c r="A7" s="28">
        <v>1</v>
      </c>
      <c r="B7" s="49" t="str">
        <f>IF('All Form Data'!F12="","",'All Form Data'!F12)</f>
        <v>মোহাম্মদ বাদশা</v>
      </c>
      <c r="C7" s="50"/>
      <c r="D7" s="46">
        <v>13</v>
      </c>
      <c r="E7" s="51" t="str">
        <f>IF('All Form Data'!F21="","",'All Form Data'!F21)</f>
        <v>বিজয় মল্লিক</v>
      </c>
      <c r="F7" s="52"/>
      <c r="G7" s="53"/>
      <c r="H7" s="53"/>
      <c r="I7" s="53"/>
    </row>
    <row r="8" spans="1:9" ht="57" customHeight="1" thickTop="1" thickBot="1" x14ac:dyDescent="0.3">
      <c r="A8" s="28">
        <v>2</v>
      </c>
      <c r="B8" s="49" t="e">
        <f>IF('All Form Data'!#REF!="","",'All Form Data'!#REF!)</f>
        <v>#REF!</v>
      </c>
      <c r="C8" s="50"/>
      <c r="D8" s="46">
        <v>14</v>
      </c>
      <c r="E8" s="51" t="str">
        <f>IF('All Form Data'!F22="","",'All Form Data'!F22)</f>
        <v>মোহাম্মদ রানা হোসেন</v>
      </c>
      <c r="F8" s="52"/>
      <c r="G8" s="53"/>
      <c r="H8" s="53"/>
      <c r="I8" s="53"/>
    </row>
    <row r="9" spans="1:9" ht="57" customHeight="1" thickTop="1" thickBot="1" x14ac:dyDescent="0.3">
      <c r="A9" s="28">
        <v>3</v>
      </c>
      <c r="B9" s="49" t="str">
        <f>IF('All Form Data'!F13="","",'All Form Data'!F13)</f>
        <v>জাহিদুল ইসলাম</v>
      </c>
      <c r="C9" s="50"/>
      <c r="D9" s="46">
        <v>15</v>
      </c>
      <c r="E9" s="51" t="str">
        <f>IF('All Form Data'!F23="","",'All Form Data'!F23)</f>
        <v>নেয়ামত আলী</v>
      </c>
      <c r="F9" s="91"/>
      <c r="G9" s="53"/>
      <c r="H9" s="53"/>
      <c r="I9" s="53"/>
    </row>
    <row r="10" spans="1:9" ht="57" customHeight="1" thickTop="1" thickBot="1" x14ac:dyDescent="0.3">
      <c r="A10" s="28">
        <v>4</v>
      </c>
      <c r="B10" s="49" t="str">
        <f>IF('All Form Data'!F14="","",'All Form Data'!F14)</f>
        <v>সুপন সাহা</v>
      </c>
      <c r="C10" s="50"/>
      <c r="D10" s="46">
        <v>16</v>
      </c>
      <c r="E10" s="51" t="str">
        <f>IF('All Form Data'!F24="","",'All Form Data'!F24)</f>
        <v>মোঃ শাহেদুর রহমান তালুকদার</v>
      </c>
      <c r="F10" s="52"/>
      <c r="G10" s="53"/>
      <c r="H10" s="53"/>
      <c r="I10" s="53"/>
    </row>
    <row r="11" spans="1:9" ht="57" customHeight="1" thickTop="1" thickBot="1" x14ac:dyDescent="0.3">
      <c r="A11" s="28">
        <v>5</v>
      </c>
      <c r="B11" s="49" t="str">
        <f>IF('All Form Data'!F15="","",'All Form Data'!F15)</f>
        <v>জাহিদুল ইসলাম ইমন</v>
      </c>
      <c r="C11" s="50"/>
      <c r="D11" s="46">
        <v>17</v>
      </c>
      <c r="E11" s="51" t="str">
        <f>IF('All Form Data'!F25="","",'All Form Data'!F25)</f>
        <v>রাহাত হোসেন শাহিন</v>
      </c>
      <c r="F11" s="52"/>
      <c r="G11" s="53"/>
      <c r="H11" s="53"/>
      <c r="I11" s="53"/>
    </row>
    <row r="12" spans="1:9" ht="57" customHeight="1" thickTop="1" thickBot="1" x14ac:dyDescent="0.3">
      <c r="A12" s="28">
        <v>6</v>
      </c>
      <c r="B12" s="49" t="str">
        <f>IF('All Form Data'!F16="","",'All Form Data'!F16)</f>
        <v>আরমান হোসেন</v>
      </c>
      <c r="C12" s="50"/>
      <c r="D12" s="46">
        <v>18</v>
      </c>
      <c r="E12" s="51" t="str">
        <f>IF('All Form Data'!F26="","",'All Form Data'!F26)</f>
        <v>নবর্ষি দেওয়ান</v>
      </c>
      <c r="F12" s="52"/>
      <c r="G12" s="53"/>
      <c r="H12" s="53"/>
      <c r="I12" s="53"/>
    </row>
    <row r="13" spans="1:9" ht="57" customHeight="1" thickTop="1" thickBot="1" x14ac:dyDescent="0.3">
      <c r="A13" s="28">
        <v>7</v>
      </c>
      <c r="B13" s="49" t="str">
        <f>IF('All Form Data'!F17="","",'All Form Data'!F17)</f>
        <v>রবিউল ছানি</v>
      </c>
      <c r="C13" s="50"/>
      <c r="D13" s="46">
        <v>19</v>
      </c>
      <c r="E13" s="51" t="str">
        <f>IF('All Form Data'!F27="","",'All Form Data'!F27)</f>
        <v>মোঃ বেল্লাল খান</v>
      </c>
      <c r="F13" s="52"/>
      <c r="G13" s="53"/>
      <c r="H13" s="53"/>
      <c r="I13" s="53"/>
    </row>
    <row r="14" spans="1:9" ht="57" customHeight="1" thickTop="1" thickBot="1" x14ac:dyDescent="0.3">
      <c r="A14" s="28">
        <v>8</v>
      </c>
      <c r="B14" s="49" t="str">
        <f>IF('All Form Data'!F18="","",'All Form Data'!F18)</f>
        <v>আকিল রায়হান</v>
      </c>
      <c r="C14" s="50"/>
      <c r="D14" s="46">
        <v>20</v>
      </c>
      <c r="E14" s="51" t="str">
        <f>IF('All Form Data'!F28="","",'All Form Data'!F28)</f>
        <v>অর্ক নাথ অংকন</v>
      </c>
      <c r="F14" s="52"/>
      <c r="G14" s="53"/>
      <c r="H14" s="53"/>
      <c r="I14" s="53"/>
    </row>
    <row r="15" spans="1:9" ht="57" customHeight="1" thickTop="1" thickBot="1" x14ac:dyDescent="0.3">
      <c r="A15" s="28">
        <v>9</v>
      </c>
      <c r="B15" s="49" t="str">
        <f>IF('All Form Data'!F19="","",'All Form Data'!F19)</f>
        <v>সাদমান শাহরিয়ার মাহিন</v>
      </c>
      <c r="C15" s="50"/>
      <c r="D15" s="46">
        <v>21</v>
      </c>
      <c r="E15" s="51" t="str">
        <f>IF('All Form Data'!F29="","",'All Form Data'!F29)</f>
        <v>মোঃ আবরার ওয়াসিফ</v>
      </c>
      <c r="F15" s="52"/>
      <c r="G15" s="53"/>
      <c r="H15" s="53"/>
      <c r="I15" s="53"/>
    </row>
    <row r="16" spans="1:9" ht="57" customHeight="1" thickTop="1" thickBot="1" x14ac:dyDescent="0.3">
      <c r="A16" s="28">
        <v>10</v>
      </c>
      <c r="B16" s="49" t="e">
        <f>IF('All Form Data'!#REF!="","",'All Form Data'!#REF!)</f>
        <v>#REF!</v>
      </c>
      <c r="C16" s="50"/>
      <c r="D16" s="46">
        <v>22</v>
      </c>
      <c r="E16" s="51" t="str">
        <f>IF('All Form Data'!F30="","",'All Form Data'!F30)</f>
        <v>মোহাম্মদ আব্দুল আল ফাহাদ</v>
      </c>
      <c r="F16" s="52"/>
      <c r="G16" s="53"/>
      <c r="H16" s="53"/>
      <c r="I16" s="53"/>
    </row>
    <row r="17" spans="1:9" ht="57" customHeight="1" thickTop="1" thickBot="1" x14ac:dyDescent="0.3">
      <c r="A17" s="28">
        <v>11</v>
      </c>
      <c r="B17" s="49" t="e">
        <f>IF('All Form Data'!#REF!="","",'All Form Data'!#REF!)</f>
        <v>#REF!</v>
      </c>
      <c r="C17" s="50"/>
      <c r="D17" s="46">
        <v>23</v>
      </c>
      <c r="E17" s="51" t="str">
        <f>IF('All Form Data'!F31="","",'All Form Data'!F31)</f>
        <v>হাসনাত ফাহিম</v>
      </c>
      <c r="F17" s="52"/>
      <c r="G17" s="53"/>
      <c r="H17" s="53"/>
      <c r="I17" s="53"/>
    </row>
    <row r="18" spans="1:9" ht="57" customHeight="1" thickTop="1" thickBot="1" x14ac:dyDescent="0.3">
      <c r="A18" s="28">
        <v>12</v>
      </c>
      <c r="B18" s="49" t="str">
        <f>IF('All Form Data'!F20="","",'All Form Data'!F20)</f>
        <v>রিফাত উদ্দীন</v>
      </c>
      <c r="C18" s="50"/>
      <c r="D18" s="46">
        <v>24</v>
      </c>
      <c r="E18" s="51" t="str">
        <f>IF('All Form Data'!F32="","",'All Form Data'!F32)</f>
        <v>মোঃ কামরুল হাসান</v>
      </c>
      <c r="F18" s="52"/>
      <c r="G18" s="53"/>
      <c r="H18" s="53"/>
      <c r="I18" s="53"/>
    </row>
    <row r="19" spans="1:9" ht="54.95" customHeight="1" thickTop="1" x14ac:dyDescent="0.25">
      <c r="A19" s="38"/>
      <c r="B19" s="248"/>
      <c r="C19" s="249"/>
      <c r="D19" s="53"/>
      <c r="F19" s="53"/>
      <c r="G19" s="53"/>
      <c r="H19" s="53"/>
      <c r="I19" s="53"/>
    </row>
    <row r="20" spans="1:9" ht="54.95" customHeight="1" x14ac:dyDescent="0.25">
      <c r="A20" s="38"/>
      <c r="B20" s="248"/>
      <c r="C20" s="249"/>
      <c r="D20" s="53"/>
      <c r="F20" s="53"/>
      <c r="G20" s="53"/>
      <c r="H20" s="53"/>
      <c r="I20" s="53"/>
    </row>
    <row r="21" spans="1:9" ht="54.95" customHeight="1" x14ac:dyDescent="0.25">
      <c r="A21" s="38"/>
      <c r="B21" s="248"/>
      <c r="C21" s="249"/>
      <c r="D21" s="53"/>
      <c r="F21" s="53"/>
      <c r="G21" s="53"/>
      <c r="H21" s="53"/>
      <c r="I21" s="53"/>
    </row>
    <row r="22" spans="1:9" ht="54.95" customHeight="1" x14ac:dyDescent="0.25">
      <c r="A22" s="38"/>
      <c r="B22" s="248"/>
      <c r="C22" s="249"/>
      <c r="D22" s="53"/>
      <c r="F22" s="53"/>
      <c r="G22" s="53"/>
      <c r="H22" s="53"/>
      <c r="I22" s="53"/>
    </row>
    <row r="23" spans="1:9" ht="54.95" customHeight="1" x14ac:dyDescent="0.25">
      <c r="A23" s="38"/>
      <c r="B23" s="248"/>
      <c r="C23" s="249"/>
      <c r="D23" s="53"/>
      <c r="F23" s="53"/>
      <c r="G23" s="53"/>
      <c r="H23" s="53"/>
      <c r="I23" s="53"/>
    </row>
    <row r="24" spans="1:9" ht="54.95" customHeight="1" x14ac:dyDescent="0.25">
      <c r="A24" s="38"/>
      <c r="B24" s="248"/>
      <c r="C24" s="249"/>
      <c r="D24" s="53"/>
      <c r="F24" s="53"/>
      <c r="G24" s="53"/>
      <c r="H24" s="53"/>
      <c r="I24" s="53"/>
    </row>
    <row r="25" spans="1:9" ht="54.95" customHeight="1" x14ac:dyDescent="0.25">
      <c r="A25" s="38"/>
      <c r="B25" s="248"/>
      <c r="C25" s="249"/>
      <c r="D25" s="53"/>
      <c r="F25" s="53"/>
      <c r="G25" s="53"/>
      <c r="H25" s="53"/>
      <c r="I25" s="53"/>
    </row>
    <row r="26" spans="1:9" ht="54.95" customHeight="1" x14ac:dyDescent="0.25">
      <c r="A26" s="38"/>
      <c r="B26" s="248"/>
      <c r="C26" s="249"/>
      <c r="D26" s="53"/>
      <c r="F26" s="53"/>
      <c r="G26" s="53"/>
      <c r="H26" s="53"/>
      <c r="I26" s="53"/>
    </row>
    <row r="27" spans="1:9" ht="54.95" customHeight="1" x14ac:dyDescent="0.25">
      <c r="A27" s="38"/>
      <c r="B27" s="248"/>
      <c r="C27" s="249"/>
      <c r="D27" s="53"/>
      <c r="F27" s="53"/>
      <c r="G27" s="53"/>
      <c r="H27" s="53"/>
      <c r="I27" s="53"/>
    </row>
    <row r="28" spans="1:9" ht="54.95" customHeight="1" x14ac:dyDescent="0.25">
      <c r="A28" s="38"/>
      <c r="B28" s="248"/>
      <c r="C28" s="249"/>
      <c r="D28" s="53"/>
      <c r="F28" s="53"/>
      <c r="G28" s="53"/>
      <c r="H28" s="53"/>
      <c r="I28" s="53"/>
    </row>
    <row r="29" spans="1:9" ht="54.95" customHeight="1" x14ac:dyDescent="0.25">
      <c r="A29" s="38"/>
      <c r="B29" s="248"/>
      <c r="C29" s="249"/>
      <c r="D29" s="53"/>
      <c r="F29" s="53"/>
      <c r="G29" s="53"/>
      <c r="H29" s="53"/>
      <c r="I29" s="53"/>
    </row>
    <row r="30" spans="1:9" ht="54.95" customHeight="1" x14ac:dyDescent="0.25">
      <c r="A30" s="38"/>
      <c r="B30" s="248"/>
      <c r="C30" s="249"/>
      <c r="D30" s="53"/>
      <c r="F30" s="53"/>
      <c r="G30" s="53"/>
      <c r="H30" s="53"/>
      <c r="I30" s="53"/>
    </row>
    <row r="31" spans="1:9" ht="75.599999999999994" customHeight="1" x14ac:dyDescent="0.35">
      <c r="A31" s="45"/>
      <c r="B31" s="45"/>
      <c r="C31" s="43"/>
      <c r="G31" s="45"/>
      <c r="H31" s="45"/>
      <c r="I31" s="45"/>
    </row>
    <row r="34" spans="1:9" x14ac:dyDescent="0.25">
      <c r="A34" s="502"/>
      <c r="B34" s="502"/>
      <c r="C34" s="229"/>
      <c r="G34" s="502"/>
      <c r="H34" s="502"/>
      <c r="I34" s="502"/>
    </row>
  </sheetData>
  <sheetProtection password="CE28" sheet="1" objects="1" scenarios="1"/>
  <mergeCells count="7">
    <mergeCell ref="A5:F5"/>
    <mergeCell ref="A34:B34"/>
    <mergeCell ref="G34:I34"/>
    <mergeCell ref="A1:F1"/>
    <mergeCell ref="A2:F2"/>
    <mergeCell ref="A3:F3"/>
    <mergeCell ref="A4:F4"/>
  </mergeCells>
  <dataValidations count="1">
    <dataValidation type="list" allowBlank="1" showInputMessage="1" showErrorMessage="1" sqref="I7:I30">
      <formula1>"A‡c¶gvb,wbe©vwPZ"</formula1>
    </dataValidation>
  </dataValidations>
  <printOptions horizontalCentered="1"/>
  <pageMargins left="0" right="0" top="0.5" bottom="0" header="0" footer="0"/>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9FF33"/>
  </sheetPr>
  <dimension ref="A1:G40"/>
  <sheetViews>
    <sheetView showGridLines="0" view="pageBreakPreview" zoomScaleNormal="100" zoomScaleSheetLayoutView="100" workbookViewId="0">
      <pane xSplit="1" ySplit="6" topLeftCell="B28" activePane="bottomRight" state="frozen"/>
      <selection pane="topRight" activeCell="B1" sqref="B1"/>
      <selection pane="bottomLeft" activeCell="A7" sqref="A7"/>
      <selection pane="bottomRight" sqref="A1:G1"/>
    </sheetView>
  </sheetViews>
  <sheetFormatPr defaultColWidth="8.7109375" defaultRowHeight="17.25" x14ac:dyDescent="0.25"/>
  <cols>
    <col min="1" max="1" width="5.140625" style="229" customWidth="1"/>
    <col min="2" max="4" width="23.5703125" style="36" customWidth="1"/>
    <col min="5" max="5" width="6" style="229" customWidth="1"/>
    <col min="6" max="6" width="6.85546875" style="227" customWidth="1"/>
    <col min="7" max="7" width="9.42578125" style="229" customWidth="1"/>
    <col min="8" max="8" width="18.140625" style="227" bestFit="1" customWidth="1"/>
    <col min="9" max="9" width="15.140625" style="227" bestFit="1" customWidth="1"/>
    <col min="10" max="10" width="14.140625" style="227" bestFit="1" customWidth="1"/>
    <col min="11" max="11" width="12.85546875" style="227" bestFit="1" customWidth="1"/>
    <col min="12" max="16384" width="8.7109375" style="227"/>
  </cols>
  <sheetData>
    <row r="1" spans="1:7" ht="18" customHeight="1" x14ac:dyDescent="0.25">
      <c r="A1" s="494" t="s">
        <v>504</v>
      </c>
      <c r="B1" s="494"/>
      <c r="C1" s="494"/>
      <c r="D1" s="494"/>
      <c r="E1" s="494"/>
      <c r="F1" s="494"/>
      <c r="G1" s="494"/>
    </row>
    <row r="2" spans="1:7" ht="18" customHeight="1" x14ac:dyDescent="0.25">
      <c r="A2" s="508" t="str">
        <f>'All Form Data'!C2</f>
        <v>†mkbt b‡f¤^i 2024 - †deªæqvix 2025</v>
      </c>
      <c r="B2" s="508"/>
      <c r="C2" s="508"/>
      <c r="D2" s="508"/>
      <c r="E2" s="508"/>
      <c r="F2" s="508"/>
      <c r="G2" s="508"/>
    </row>
    <row r="3" spans="1:7" ht="18" customHeight="1" x14ac:dyDescent="0.25">
      <c r="A3" s="508" t="str">
        <f>'All Form Data'!C3</f>
        <v>cÖwk¶Y cÖ`vbKvix cÖwZôvb t  BD‡mc AvgevMvb wUwfBwU Bbw÷wUDU|</v>
      </c>
      <c r="B3" s="508"/>
      <c r="C3" s="508"/>
      <c r="D3" s="508"/>
      <c r="E3" s="508"/>
      <c r="F3" s="508"/>
      <c r="G3" s="508"/>
    </row>
    <row r="4" spans="1:7" ht="18" customHeight="1" x14ac:dyDescent="0.25">
      <c r="A4" s="508" t="str">
        <f>'All Form Data'!C4</f>
        <v>†UªW t B‡jKwUªK¨vj BÝU‡jkb GÛ †gBb‡Ub¨vÝ</v>
      </c>
      <c r="B4" s="508"/>
      <c r="C4" s="508"/>
      <c r="D4" s="508"/>
      <c r="E4" s="508"/>
      <c r="F4" s="508"/>
      <c r="G4" s="508"/>
    </row>
    <row r="5" spans="1:7" ht="18" customHeight="1" thickBot="1" x14ac:dyDescent="0.3">
      <c r="A5" s="508" t="s">
        <v>510</v>
      </c>
      <c r="B5" s="508"/>
      <c r="C5" s="508"/>
      <c r="D5" s="508"/>
      <c r="E5" s="508"/>
      <c r="F5" s="508"/>
      <c r="G5" s="508"/>
    </row>
    <row r="6" spans="1:7" ht="34.5" x14ac:dyDescent="0.25">
      <c r="A6" s="26" t="s">
        <v>30</v>
      </c>
      <c r="B6" s="27" t="s">
        <v>31</v>
      </c>
      <c r="C6" s="27" t="s">
        <v>32</v>
      </c>
      <c r="D6" s="27" t="s">
        <v>33</v>
      </c>
      <c r="E6" s="27" t="s">
        <v>28</v>
      </c>
      <c r="F6" s="27" t="s">
        <v>35</v>
      </c>
      <c r="G6" s="29" t="s">
        <v>34</v>
      </c>
    </row>
    <row r="7" spans="1:7" ht="19.350000000000001" customHeight="1" x14ac:dyDescent="0.25">
      <c r="A7" s="7">
        <v>1</v>
      </c>
      <c r="B7" s="3" t="str">
        <f>IF('All Form Data'!F12="","",'All Form Data'!F12)</f>
        <v>মোহাম্মদ বাদশা</v>
      </c>
      <c r="C7" s="3" t="str">
        <f>IF('All Form Data'!I12="","",'All Form Data'!I12)</f>
        <v>মোঃ হাসান</v>
      </c>
      <c r="D7" s="3" t="str">
        <f>IF('All Form Data'!K12="","",'All Form Data'!K12)</f>
        <v>খুরশেদা বেগম</v>
      </c>
      <c r="E7" s="3" t="str">
        <f>IF('All Form Data'!B12="","",'All Form Data'!B12)</f>
        <v/>
      </c>
      <c r="F7" s="3"/>
      <c r="G7" s="8" t="str">
        <f>IF('All Form Data'!AN12="Selected","wbe©vwPZ",IF('All Form Data'!AN12="Waiting","A‡c¶gvb",""))</f>
        <v/>
      </c>
    </row>
    <row r="8" spans="1:7" ht="19.350000000000001" customHeight="1" x14ac:dyDescent="0.25">
      <c r="A8" s="7">
        <v>2</v>
      </c>
      <c r="B8" s="3" t="e">
        <f>IF('All Form Data'!#REF!="","",'All Form Data'!#REF!)</f>
        <v>#REF!</v>
      </c>
      <c r="C8" s="3" t="e">
        <f>IF('All Form Data'!#REF!="","",'All Form Data'!#REF!)</f>
        <v>#REF!</v>
      </c>
      <c r="D8" s="3" t="e">
        <f>IF('All Form Data'!#REF!="","",'All Form Data'!#REF!)</f>
        <v>#REF!</v>
      </c>
      <c r="E8" s="3" t="e">
        <f>IF('All Form Data'!#REF!="","",'All Form Data'!#REF!)</f>
        <v>#REF!</v>
      </c>
      <c r="F8" s="3"/>
      <c r="G8" s="8" t="e">
        <f>IF('All Form Data'!#REF!="Selected","wbe©vwPZ",IF('All Form Data'!#REF!="Waiting","A‡c¶gvb",""))</f>
        <v>#REF!</v>
      </c>
    </row>
    <row r="9" spans="1:7" ht="19.350000000000001" customHeight="1" x14ac:dyDescent="0.25">
      <c r="A9" s="7">
        <v>3</v>
      </c>
      <c r="B9" s="3" t="str">
        <f>IF('All Form Data'!F13="","",'All Form Data'!F13)</f>
        <v>জাহিদুল ইসলাম</v>
      </c>
      <c r="C9" s="3" t="str">
        <f>IF('All Form Data'!I13="","",'All Form Data'!I13)</f>
        <v>মোঃ রফিক</v>
      </c>
      <c r="D9" s="3" t="str">
        <f>IF('All Form Data'!K13="","",'All Form Data'!K13)</f>
        <v>সাজিয়া বেগম</v>
      </c>
      <c r="E9" s="3" t="str">
        <f>IF('All Form Data'!B13="","",'All Form Data'!B13)</f>
        <v/>
      </c>
      <c r="F9" s="3"/>
      <c r="G9" s="8" t="str">
        <f>IF('All Form Data'!AN13="Selected","wbe©vwPZ",IF('All Form Data'!AN13="Waiting","A‡c¶gvb",""))</f>
        <v/>
      </c>
    </row>
    <row r="10" spans="1:7" ht="19.350000000000001" customHeight="1" x14ac:dyDescent="0.25">
      <c r="A10" s="7">
        <v>4</v>
      </c>
      <c r="B10" s="3" t="str">
        <f>IF('All Form Data'!F14="","",'All Form Data'!F14)</f>
        <v>সুপন সাহা</v>
      </c>
      <c r="C10" s="3" t="str">
        <f>IF('All Form Data'!I14="","",'All Form Data'!I14)</f>
        <v>সুমন সাহা</v>
      </c>
      <c r="D10" s="3" t="str">
        <f>IF('All Form Data'!K14="","",'All Form Data'!K14)</f>
        <v>শিল্পী সাহা</v>
      </c>
      <c r="E10" s="3" t="str">
        <f>IF('All Form Data'!B14="","",'All Form Data'!B14)</f>
        <v/>
      </c>
      <c r="F10" s="3"/>
      <c r="G10" s="8" t="str">
        <f>IF('All Form Data'!AN14="Selected","wbe©vwPZ",IF('All Form Data'!AN14="Waiting","A‡c¶gvb",""))</f>
        <v/>
      </c>
    </row>
    <row r="11" spans="1:7" ht="19.350000000000001" customHeight="1" x14ac:dyDescent="0.25">
      <c r="A11" s="7">
        <v>5</v>
      </c>
      <c r="B11" s="3" t="str">
        <f>IF('All Form Data'!F15="","",'All Form Data'!F15)</f>
        <v>জাহিদুল ইসলাম ইমন</v>
      </c>
      <c r="C11" s="3" t="str">
        <f>IF('All Form Data'!I15="","",'All Form Data'!I15)</f>
        <v>জহিরুল ইসলাম</v>
      </c>
      <c r="D11" s="3" t="str">
        <f>IF('All Form Data'!K15="","",'All Form Data'!K15)</f>
        <v>হোসনে আরা বেগম</v>
      </c>
      <c r="E11" s="3" t="str">
        <f>IF('All Form Data'!B15="","",'All Form Data'!B15)</f>
        <v/>
      </c>
      <c r="F11" s="3"/>
      <c r="G11" s="8" t="str">
        <f>IF('All Form Data'!AN15="Selected","wbe©vwPZ",IF('All Form Data'!AN15="Waiting","A‡c¶gvb",""))</f>
        <v/>
      </c>
    </row>
    <row r="12" spans="1:7" ht="19.350000000000001" customHeight="1" x14ac:dyDescent="0.25">
      <c r="A12" s="7">
        <v>6</v>
      </c>
      <c r="B12" s="3" t="str">
        <f>IF('All Form Data'!F16="","",'All Form Data'!F16)</f>
        <v>আরমান হোসেন</v>
      </c>
      <c r="C12" s="3" t="str">
        <f>IF('All Form Data'!I16="","",'All Form Data'!I16)</f>
        <v>মোঃবাহাদুর</v>
      </c>
      <c r="D12" s="3" t="str">
        <f>IF('All Form Data'!K16="","",'All Form Data'!K16)</f>
        <v>রিনা আক্তার</v>
      </c>
      <c r="E12" s="3" t="str">
        <f>IF('All Form Data'!B16="","",'All Form Data'!B16)</f>
        <v/>
      </c>
      <c r="F12" s="3"/>
      <c r="G12" s="8" t="str">
        <f>IF('All Form Data'!AN16="Selected","wbe©vwPZ",IF('All Form Data'!AN16="Waiting","A‡c¶gvb",""))</f>
        <v/>
      </c>
    </row>
    <row r="13" spans="1:7" ht="19.350000000000001" customHeight="1" x14ac:dyDescent="0.25">
      <c r="A13" s="7">
        <v>7</v>
      </c>
      <c r="B13" s="3" t="str">
        <f>IF('All Form Data'!F17="","",'All Form Data'!F17)</f>
        <v>রবিউল ছানি</v>
      </c>
      <c r="C13" s="3" t="str">
        <f>IF('All Form Data'!I17="","",'All Form Data'!I17)</f>
        <v>মোঃআবু তাহের</v>
      </c>
      <c r="D13" s="3" t="str">
        <f>IF('All Form Data'!K17="","",'All Form Data'!K17)</f>
        <v>আকলিমা বেগম</v>
      </c>
      <c r="E13" s="3" t="str">
        <f>IF('All Form Data'!B17="","",'All Form Data'!B17)</f>
        <v/>
      </c>
      <c r="F13" s="3"/>
      <c r="G13" s="8" t="str">
        <f>IF('All Form Data'!AN17="Selected","wbe©vwPZ",IF('All Form Data'!AN17="Waiting","A‡c¶gvb",""))</f>
        <v/>
      </c>
    </row>
    <row r="14" spans="1:7" ht="19.350000000000001" customHeight="1" x14ac:dyDescent="0.25">
      <c r="A14" s="7">
        <v>8</v>
      </c>
      <c r="B14" s="3" t="str">
        <f>IF('All Form Data'!F18="","",'All Form Data'!F18)</f>
        <v>আকিল রায়হান</v>
      </c>
      <c r="C14" s="3" t="str">
        <f>IF('All Form Data'!I18="","",'All Form Data'!I18)</f>
        <v>মোঃআবু তাহের</v>
      </c>
      <c r="D14" s="3" t="str">
        <f>IF('All Form Data'!K18="","",'All Form Data'!K18)</f>
        <v>শামিমা ফেরদৌস</v>
      </c>
      <c r="E14" s="3" t="str">
        <f>IF('All Form Data'!B18="","",'All Form Data'!B18)</f>
        <v/>
      </c>
      <c r="F14" s="3"/>
      <c r="G14" s="8" t="str">
        <f>IF('All Form Data'!AN18="Selected","wbe©vwPZ",IF('All Form Data'!AN18="Waiting","A‡c¶gvb",""))</f>
        <v/>
      </c>
    </row>
    <row r="15" spans="1:7" ht="19.350000000000001" customHeight="1" x14ac:dyDescent="0.25">
      <c r="A15" s="7">
        <v>9</v>
      </c>
      <c r="B15" s="3" t="str">
        <f>IF('All Form Data'!F19="","",'All Form Data'!F19)</f>
        <v>সাদমান শাহরিয়ার মাহিন</v>
      </c>
      <c r="C15" s="3" t="str">
        <f>IF('All Form Data'!I19="","",'All Form Data'!I19)</f>
        <v>মোঃমুসলিম উদ্দিন</v>
      </c>
      <c r="D15" s="3" t="str">
        <f>IF('All Form Data'!K19="","",'All Form Data'!K19)</f>
        <v>পারভিন আক্তার</v>
      </c>
      <c r="E15" s="3" t="str">
        <f>IF('All Form Data'!B19="","",'All Form Data'!B19)</f>
        <v/>
      </c>
      <c r="F15" s="3"/>
      <c r="G15" s="8" t="str">
        <f>IF('All Form Data'!AN19="Selected","wbe©vwPZ",IF('All Form Data'!AN19="Waiting","A‡c¶gvb",""))</f>
        <v/>
      </c>
    </row>
    <row r="16" spans="1:7" ht="19.350000000000001" customHeight="1" x14ac:dyDescent="0.25">
      <c r="A16" s="7">
        <v>10</v>
      </c>
      <c r="B16" s="3" t="e">
        <f>IF('All Form Data'!#REF!="","",'All Form Data'!#REF!)</f>
        <v>#REF!</v>
      </c>
      <c r="C16" s="3" t="e">
        <f>IF('All Form Data'!#REF!="","",'All Form Data'!#REF!)</f>
        <v>#REF!</v>
      </c>
      <c r="D16" s="3" t="e">
        <f>IF('All Form Data'!#REF!="","",'All Form Data'!#REF!)</f>
        <v>#REF!</v>
      </c>
      <c r="E16" s="3" t="e">
        <f>IF('All Form Data'!#REF!="","",'All Form Data'!#REF!)</f>
        <v>#REF!</v>
      </c>
      <c r="F16" s="3"/>
      <c r="G16" s="8" t="e">
        <f>IF('All Form Data'!#REF!="Selected","wbe©vwPZ",IF('All Form Data'!#REF!="Waiting","A‡c¶gvb",""))</f>
        <v>#REF!</v>
      </c>
    </row>
    <row r="17" spans="1:7" ht="19.350000000000001" customHeight="1" x14ac:dyDescent="0.25">
      <c r="A17" s="7">
        <v>11</v>
      </c>
      <c r="B17" s="3" t="e">
        <f>IF('All Form Data'!#REF!="","",'All Form Data'!#REF!)</f>
        <v>#REF!</v>
      </c>
      <c r="C17" s="3" t="e">
        <f>IF('All Form Data'!#REF!="","",'All Form Data'!#REF!)</f>
        <v>#REF!</v>
      </c>
      <c r="D17" s="3" t="e">
        <f>IF('All Form Data'!#REF!="","",'All Form Data'!#REF!)</f>
        <v>#REF!</v>
      </c>
      <c r="E17" s="3" t="e">
        <f>IF('All Form Data'!#REF!="","",'All Form Data'!#REF!)</f>
        <v>#REF!</v>
      </c>
      <c r="F17" s="3"/>
      <c r="G17" s="8" t="e">
        <f>IF('All Form Data'!#REF!="Selected","wbe©vwPZ",IF('All Form Data'!#REF!="Waiting","A‡c¶gvb",""))</f>
        <v>#REF!</v>
      </c>
    </row>
    <row r="18" spans="1:7" ht="19.350000000000001" customHeight="1" x14ac:dyDescent="0.25">
      <c r="A18" s="7">
        <v>12</v>
      </c>
      <c r="B18" s="3" t="str">
        <f>IF('All Form Data'!F20="","",'All Form Data'!F20)</f>
        <v>রিফাত উদ্দীন</v>
      </c>
      <c r="C18" s="3" t="str">
        <f>IF('All Form Data'!I20="","",'All Form Data'!I20)</f>
        <v>শামসু উদ্দীন</v>
      </c>
      <c r="D18" s="3" t="str">
        <f>IF('All Form Data'!K20="","",'All Form Data'!K20)</f>
        <v>রিনা আক্তার</v>
      </c>
      <c r="E18" s="3" t="str">
        <f>IF('All Form Data'!B20="","",'All Form Data'!B20)</f>
        <v/>
      </c>
      <c r="F18" s="3"/>
      <c r="G18" s="8" t="str">
        <f>IF('All Form Data'!AN20="Selected","wbe©vwPZ",IF('All Form Data'!AN20="Waiting","A‡c¶gvb",""))</f>
        <v/>
      </c>
    </row>
    <row r="19" spans="1:7" ht="19.350000000000001" customHeight="1" x14ac:dyDescent="0.25">
      <c r="A19" s="7">
        <v>13</v>
      </c>
      <c r="B19" s="3" t="str">
        <f>IF('All Form Data'!F21="","",'All Form Data'!F21)</f>
        <v>বিজয় মল্লিক</v>
      </c>
      <c r="C19" s="3" t="str">
        <f>IF('All Form Data'!I21="","",'All Form Data'!I21)</f>
        <v>লিটন মল্লিক</v>
      </c>
      <c r="D19" s="3" t="str">
        <f>IF('All Form Data'!K21="","",'All Form Data'!K21)</f>
        <v>শিখা মল্লিক</v>
      </c>
      <c r="E19" s="3" t="str">
        <f>IF('All Form Data'!B21="","",'All Form Data'!B21)</f>
        <v/>
      </c>
      <c r="F19" s="3"/>
      <c r="G19" s="8" t="str">
        <f>IF('All Form Data'!AN21="Selected","wbe©vwPZ",IF('All Form Data'!AN21="Waiting","A‡c¶gvb",""))</f>
        <v/>
      </c>
    </row>
    <row r="20" spans="1:7" ht="19.350000000000001" customHeight="1" x14ac:dyDescent="0.25">
      <c r="A20" s="7">
        <v>14</v>
      </c>
      <c r="B20" s="3" t="str">
        <f>IF('All Form Data'!F22="","",'All Form Data'!F22)</f>
        <v>মোহাম্মদ রানা হোসেন</v>
      </c>
      <c r="C20" s="3" t="str">
        <f>IF('All Form Data'!I22="","",'All Form Data'!I22)</f>
        <v>আবুল কাশেম</v>
      </c>
      <c r="D20" s="3" t="str">
        <f>IF('All Form Data'!K22="","",'All Form Data'!K22)</f>
        <v>রহিমা বেগম</v>
      </c>
      <c r="E20" s="3" t="str">
        <f>IF('All Form Data'!B22="","",'All Form Data'!B22)</f>
        <v/>
      </c>
      <c r="F20" s="3"/>
      <c r="G20" s="8" t="str">
        <f>IF('All Form Data'!AN22="Selected","wbe©vwPZ",IF('All Form Data'!AN22="Waiting","A‡c¶gvb",""))</f>
        <v/>
      </c>
    </row>
    <row r="21" spans="1:7" ht="19.350000000000001" customHeight="1" x14ac:dyDescent="0.25">
      <c r="A21" s="7">
        <v>15</v>
      </c>
      <c r="B21" s="3" t="str">
        <f>IF('All Form Data'!F23="","",'All Form Data'!F23)</f>
        <v>নেয়ামত আলী</v>
      </c>
      <c r="C21" s="3" t="str">
        <f>IF('All Form Data'!I23="","",'All Form Data'!I23)</f>
        <v>মোঃ আলমগীর</v>
      </c>
      <c r="D21" s="3" t="str">
        <f>IF('All Form Data'!K23="","",'All Form Data'!K23)</f>
        <v>জান্নাতুল নাইমা</v>
      </c>
      <c r="E21" s="3" t="str">
        <f>IF('All Form Data'!B23="","",'All Form Data'!B23)</f>
        <v/>
      </c>
      <c r="F21" s="3"/>
      <c r="G21" s="8" t="str">
        <f>IF('All Form Data'!AN23="Selected","wbe©vwPZ",IF('All Form Data'!AN23="Waiting","A‡c¶gvb",""))</f>
        <v/>
      </c>
    </row>
    <row r="22" spans="1:7" ht="19.350000000000001" customHeight="1" x14ac:dyDescent="0.25">
      <c r="A22" s="7">
        <v>16</v>
      </c>
      <c r="B22" s="3" t="str">
        <f>IF('All Form Data'!F24="","",'All Form Data'!F24)</f>
        <v>মোঃ শাহেদুর রহমান তালুকদার</v>
      </c>
      <c r="C22" s="3" t="str">
        <f>IF('All Form Data'!I24="","",'All Form Data'!I24)</f>
        <v>শফিউল আলম তালুকদার</v>
      </c>
      <c r="D22" s="3" t="str">
        <f>IF('All Form Data'!K24="","",'All Form Data'!K24)</f>
        <v>শেলিনা আকতার</v>
      </c>
      <c r="E22" s="3" t="str">
        <f>IF('All Form Data'!B24="","",'All Form Data'!B24)</f>
        <v/>
      </c>
      <c r="F22" s="3"/>
      <c r="G22" s="8" t="str">
        <f>IF('All Form Data'!AN24="Selected","wbe©vwPZ",IF('All Form Data'!AN24="Waiting","A‡c¶gvb",""))</f>
        <v/>
      </c>
    </row>
    <row r="23" spans="1:7" ht="19.350000000000001" customHeight="1" x14ac:dyDescent="0.25">
      <c r="A23" s="7">
        <v>17</v>
      </c>
      <c r="B23" s="3" t="str">
        <f>IF('All Form Data'!F25="","",'All Form Data'!F25)</f>
        <v>রাহাত হোসেন শাহিন</v>
      </c>
      <c r="C23" s="3" t="str">
        <f>IF('All Form Data'!I25="","",'All Form Data'!I25)</f>
        <v>শামসুল আলম</v>
      </c>
      <c r="D23" s="3" t="str">
        <f>IF('All Form Data'!K25="","",'All Form Data'!K25)</f>
        <v>বিবি আয়শা</v>
      </c>
      <c r="E23" s="3" t="str">
        <f>IF('All Form Data'!B25="","",'All Form Data'!B25)</f>
        <v/>
      </c>
      <c r="F23" s="3"/>
      <c r="G23" s="8" t="str">
        <f>IF('All Form Data'!AN25="Selected","wbe©vwPZ",IF('All Form Data'!AN25="Waiting","A‡c¶gvb",""))</f>
        <v/>
      </c>
    </row>
    <row r="24" spans="1:7" ht="19.350000000000001" customHeight="1" x14ac:dyDescent="0.25">
      <c r="A24" s="7">
        <v>18</v>
      </c>
      <c r="B24" s="3" t="str">
        <f>IF('All Form Data'!F26="","",'All Form Data'!F26)</f>
        <v>নবর্ষি দেওয়ান</v>
      </c>
      <c r="C24" s="3" t="str">
        <f>IF('All Form Data'!I26="","",'All Form Data'!I26)</f>
        <v>গৌরী শেখর দেওয়ান</v>
      </c>
      <c r="D24" s="3" t="str">
        <f>IF('All Form Data'!K26="","",'All Form Data'!K26)</f>
        <v>কাবেরী চাকমা</v>
      </c>
      <c r="E24" s="3" t="str">
        <f>IF('All Form Data'!B26="","",'All Form Data'!B26)</f>
        <v/>
      </c>
      <c r="F24" s="3"/>
      <c r="G24" s="8" t="str">
        <f>IF('All Form Data'!AN26="Selected","wbe©vwPZ",IF('All Form Data'!AN26="Waiting","A‡c¶gvb",""))</f>
        <v/>
      </c>
    </row>
    <row r="25" spans="1:7" ht="19.350000000000001" customHeight="1" x14ac:dyDescent="0.25">
      <c r="A25" s="7">
        <v>19</v>
      </c>
      <c r="B25" s="3" t="str">
        <f>IF('All Form Data'!F27="","",'All Form Data'!F27)</f>
        <v>মোঃ বেল্লাল খান</v>
      </c>
      <c r="C25" s="3" t="str">
        <f>IF('All Form Data'!I27="","",'All Form Data'!I27)</f>
        <v>আব্দূল লতিফ খান</v>
      </c>
      <c r="D25" s="3" t="str">
        <f>IF('All Form Data'!K27="","",'All Form Data'!K27)</f>
        <v>বিলকিস বেগম</v>
      </c>
      <c r="E25" s="3" t="str">
        <f>IF('All Form Data'!B27="","",'All Form Data'!B27)</f>
        <v/>
      </c>
      <c r="F25" s="3"/>
      <c r="G25" s="8" t="str">
        <f>IF('All Form Data'!AN27="Selected","wbe©vwPZ",IF('All Form Data'!AN27="Waiting","A‡c¶gvb",""))</f>
        <v/>
      </c>
    </row>
    <row r="26" spans="1:7" ht="19.350000000000001" customHeight="1" x14ac:dyDescent="0.25">
      <c r="A26" s="7">
        <v>20</v>
      </c>
      <c r="B26" s="3" t="str">
        <f>IF('All Form Data'!F28="","",'All Form Data'!F28)</f>
        <v>অর্ক নাথ অংকন</v>
      </c>
      <c r="C26" s="3" t="str">
        <f>IF('All Form Data'!I28="","",'All Form Data'!I28)</f>
        <v>গৌরাঙ্গ নাথ</v>
      </c>
      <c r="D26" s="3" t="str">
        <f>IF('All Form Data'!K28="","",'All Form Data'!K28)</f>
        <v>বাপ্পি দেবী</v>
      </c>
      <c r="E26" s="3" t="str">
        <f>IF('All Form Data'!B28="","",'All Form Data'!B28)</f>
        <v/>
      </c>
      <c r="F26" s="3"/>
      <c r="G26" s="8" t="str">
        <f>IF('All Form Data'!AN28="Selected","wbe©vwPZ",IF('All Form Data'!AN28="Waiting","A‡c¶gvb",""))</f>
        <v/>
      </c>
    </row>
    <row r="27" spans="1:7" ht="19.350000000000001" customHeight="1" x14ac:dyDescent="0.25">
      <c r="A27" s="7">
        <v>21</v>
      </c>
      <c r="B27" s="3" t="str">
        <f>IF('All Form Data'!F29="","",'All Form Data'!F29)</f>
        <v>মোঃ আবরার ওয়াসিফ</v>
      </c>
      <c r="C27" s="3" t="str">
        <f>IF('All Form Data'!I29="","",'All Form Data'!I29)</f>
        <v>মোঃ আলা উদ্দীন</v>
      </c>
      <c r="D27" s="3" t="str">
        <f>IF('All Form Data'!K29="","",'All Form Data'!K29)</f>
        <v>লুৎফুন নাহার</v>
      </c>
      <c r="E27" s="3" t="str">
        <f>IF('All Form Data'!B29="","",'All Form Data'!B29)</f>
        <v/>
      </c>
      <c r="F27" s="3"/>
      <c r="G27" s="8" t="str">
        <f>IF('All Form Data'!AN29="Selected","wbe©vwPZ",IF('All Form Data'!AN29="Waiting","A‡c¶gvb",""))</f>
        <v/>
      </c>
    </row>
    <row r="28" spans="1:7" ht="19.350000000000001" customHeight="1" x14ac:dyDescent="0.25">
      <c r="A28" s="7">
        <v>22</v>
      </c>
      <c r="B28" s="3" t="str">
        <f>IF('All Form Data'!F30="","",'All Form Data'!F30)</f>
        <v>মোহাম্মদ আব্দুল আল ফাহাদ</v>
      </c>
      <c r="C28" s="3" t="str">
        <f>IF('All Form Data'!I30="","",'All Form Data'!I30)</f>
        <v>মোহাম্মদ আব্দুল আলিম</v>
      </c>
      <c r="D28" s="3" t="str">
        <f>IF('All Form Data'!K30="","",'All Form Data'!K30)</f>
        <v>রিজিয়া বেগম</v>
      </c>
      <c r="E28" s="3" t="str">
        <f>IF('All Form Data'!B30="","",'All Form Data'!B30)</f>
        <v/>
      </c>
      <c r="F28" s="3"/>
      <c r="G28" s="8" t="str">
        <f>IF('All Form Data'!AN30="Selected","wbe©vwPZ",IF('All Form Data'!AN30="Waiting","A‡c¶gvb",""))</f>
        <v/>
      </c>
    </row>
    <row r="29" spans="1:7" ht="19.350000000000001" customHeight="1" x14ac:dyDescent="0.25">
      <c r="A29" s="7">
        <v>23</v>
      </c>
      <c r="B29" s="3" t="str">
        <f>IF('All Form Data'!F31="","",'All Form Data'!F31)</f>
        <v>হাসনাত ফাহিম</v>
      </c>
      <c r="C29" s="3" t="str">
        <f>IF('All Form Data'!I31="","",'All Form Data'!I31)</f>
        <v>মোঃইলিয়াছ</v>
      </c>
      <c r="D29" s="3" t="str">
        <f>IF('All Form Data'!K31="","",'All Form Data'!K31)</f>
        <v>ফাতেমা বেগম</v>
      </c>
      <c r="E29" s="3" t="str">
        <f>IF('All Form Data'!B31="","",'All Form Data'!B31)</f>
        <v/>
      </c>
      <c r="F29" s="3"/>
      <c r="G29" s="8" t="str">
        <f>IF('All Form Data'!AN31="Selected","wbe©vwPZ",IF('All Form Data'!AN31="Waiting","A‡c¶gvb",""))</f>
        <v/>
      </c>
    </row>
    <row r="30" spans="1:7" ht="19.350000000000001" customHeight="1" x14ac:dyDescent="0.25">
      <c r="A30" s="7">
        <v>24</v>
      </c>
      <c r="B30" s="3" t="str">
        <f>IF('All Form Data'!F32="","",'All Form Data'!F32)</f>
        <v>মোঃ কামরুল হাসান</v>
      </c>
      <c r="C30" s="3" t="str">
        <f>IF('All Form Data'!I32="","",'All Form Data'!I32)</f>
        <v>মোঃ শামসুল আলম</v>
      </c>
      <c r="D30" s="3" t="str">
        <f>IF('All Form Data'!K32="","",'All Form Data'!K32)</f>
        <v>খতিজা বেগম</v>
      </c>
      <c r="E30" s="3" t="str">
        <f>IF('All Form Data'!B32="","",'All Form Data'!B32)</f>
        <v/>
      </c>
      <c r="F30" s="3"/>
      <c r="G30" s="8" t="str">
        <f>IF('All Form Data'!AN32="Selected","wbe©vwPZ",IF('All Form Data'!AN32="Waiting","A‡c¶gvb",""))</f>
        <v/>
      </c>
    </row>
    <row r="31" spans="1:7" ht="19.350000000000001" customHeight="1" x14ac:dyDescent="0.25">
      <c r="A31" s="7">
        <v>25</v>
      </c>
      <c r="B31" s="3" t="str">
        <f>IF('All Form Data'!F33="","",'All Form Data'!F33)</f>
        <v>আবরারুল হক চৌধুরী</v>
      </c>
      <c r="C31" s="3" t="str">
        <f>IF('All Form Data'!I33="","",'All Form Data'!I33)</f>
        <v>আমিনুল হক চৌধুরী</v>
      </c>
      <c r="D31" s="3" t="str">
        <f>IF('All Form Data'!K33="","",'All Form Data'!K33)</f>
        <v>রেনুআরা আখতার</v>
      </c>
      <c r="E31" s="3" t="str">
        <f>IF('All Form Data'!B33="","",'All Form Data'!B33)</f>
        <v/>
      </c>
      <c r="F31" s="3"/>
      <c r="G31" s="8" t="str">
        <f>IF('All Form Data'!AN33="Selected","wbe©vwPZ",IF('All Form Data'!AN33="Waiting","A‡c¶gvb",""))</f>
        <v/>
      </c>
    </row>
    <row r="32" spans="1:7" ht="19.350000000000001" customHeight="1" x14ac:dyDescent="0.25">
      <c r="A32" s="7">
        <v>26</v>
      </c>
      <c r="B32" s="3" t="e">
        <f>IF('All Form Data'!#REF!="","",'All Form Data'!#REF!)</f>
        <v>#REF!</v>
      </c>
      <c r="C32" s="3" t="e">
        <f>IF('All Form Data'!#REF!="","",'All Form Data'!#REF!)</f>
        <v>#REF!</v>
      </c>
      <c r="D32" s="3" t="e">
        <f>IF('All Form Data'!#REF!="","",'All Form Data'!#REF!)</f>
        <v>#REF!</v>
      </c>
      <c r="E32" s="3" t="e">
        <f>IF('All Form Data'!#REF!="","",'All Form Data'!#REF!)</f>
        <v>#REF!</v>
      </c>
      <c r="F32" s="3"/>
      <c r="G32" s="8" t="e">
        <f>IF('All Form Data'!#REF!="Selected","wbe©vwPZ",IF('All Form Data'!#REF!="Waiting","A‡c¶gvb",""))</f>
        <v>#REF!</v>
      </c>
    </row>
    <row r="33" spans="1:7" ht="19.350000000000001" customHeight="1" x14ac:dyDescent="0.25">
      <c r="A33" s="7">
        <v>27</v>
      </c>
      <c r="B33" s="3" t="e">
        <f>IF('All Form Data'!#REF!="","",'All Form Data'!#REF!)</f>
        <v>#REF!</v>
      </c>
      <c r="C33" s="3" t="e">
        <f>IF('All Form Data'!#REF!="","",'All Form Data'!#REF!)</f>
        <v>#REF!</v>
      </c>
      <c r="D33" s="3" t="e">
        <f>IF('All Form Data'!#REF!="","",'All Form Data'!#REF!)</f>
        <v>#REF!</v>
      </c>
      <c r="E33" s="3" t="e">
        <f>IF('All Form Data'!#REF!="","",'All Form Data'!#REF!)</f>
        <v>#REF!</v>
      </c>
      <c r="F33" s="3"/>
      <c r="G33" s="8" t="e">
        <f>IF('All Form Data'!#REF!="Selected","wbe©vwPZ",IF('All Form Data'!#REF!="Waiting","A‡c¶gvb",""))</f>
        <v>#REF!</v>
      </c>
    </row>
    <row r="34" spans="1:7" ht="19.350000000000001" customHeight="1" x14ac:dyDescent="0.25">
      <c r="A34" s="7">
        <v>28</v>
      </c>
      <c r="B34" s="3" t="e">
        <f>IF('All Form Data'!#REF!="","",'All Form Data'!#REF!)</f>
        <v>#REF!</v>
      </c>
      <c r="C34" s="3" t="e">
        <f>IF('All Form Data'!#REF!="","",'All Form Data'!#REF!)</f>
        <v>#REF!</v>
      </c>
      <c r="D34" s="3" t="e">
        <f>IF('All Form Data'!#REF!="","",'All Form Data'!#REF!)</f>
        <v>#REF!</v>
      </c>
      <c r="E34" s="3" t="e">
        <f>IF('All Form Data'!#REF!="","",'All Form Data'!#REF!)</f>
        <v>#REF!</v>
      </c>
      <c r="F34" s="3"/>
      <c r="G34" s="8" t="e">
        <f>IF('All Form Data'!#REF!="Selected","wbe©vwPZ",IF('All Form Data'!#REF!="Waiting","A‡c¶gvb",""))</f>
        <v>#REF!</v>
      </c>
    </row>
    <row r="35" spans="1:7" ht="19.350000000000001" customHeight="1" x14ac:dyDescent="0.25">
      <c r="A35" s="7">
        <v>29</v>
      </c>
      <c r="B35" s="3" t="str">
        <f>IF('All Form Data'!F43="","",'All Form Data'!F43)</f>
        <v/>
      </c>
      <c r="C35" s="3" t="str">
        <f>IF('All Form Data'!I43="","",'All Form Data'!I43)</f>
        <v/>
      </c>
      <c r="D35" s="3" t="str">
        <f>IF('All Form Data'!K43="","",'All Form Data'!K43)</f>
        <v/>
      </c>
      <c r="E35" s="3">
        <f>IF('All Form Data'!B43="","",'All Form Data'!B43)</f>
        <v>26</v>
      </c>
      <c r="F35" s="3"/>
      <c r="G35" s="8" t="str">
        <f>IF('All Form Data'!AN43="Selected","wbe©vwPZ",IF('All Form Data'!AN43="Waiting","A‡c¶gvb",""))</f>
        <v/>
      </c>
    </row>
    <row r="36" spans="1:7" ht="19.350000000000001" customHeight="1" x14ac:dyDescent="0.25">
      <c r="A36" s="7">
        <v>30</v>
      </c>
      <c r="B36" s="3" t="str">
        <f>IF('All Form Data'!F44="","",'All Form Data'!F44)</f>
        <v/>
      </c>
      <c r="C36" s="3" t="str">
        <f>IF('All Form Data'!I44="","",'All Form Data'!I44)</f>
        <v/>
      </c>
      <c r="D36" s="3" t="str">
        <f>IF('All Form Data'!K44="","",'All Form Data'!K44)</f>
        <v/>
      </c>
      <c r="E36" s="3">
        <f>IF('All Form Data'!B44="","",'All Form Data'!B44)</f>
        <v>27</v>
      </c>
      <c r="F36" s="3"/>
      <c r="G36" s="8" t="str">
        <f>IF('All Form Data'!AN44="Selected","wbe©vwPZ",IF('All Form Data'!AN44="Waiting","A‡c¶gvb",""))</f>
        <v/>
      </c>
    </row>
    <row r="37" spans="1:7" ht="61.5" customHeight="1" x14ac:dyDescent="0.35">
      <c r="A37" s="507" t="s">
        <v>53</v>
      </c>
      <c r="B37" s="507"/>
      <c r="E37" s="506" t="s">
        <v>54</v>
      </c>
      <c r="F37" s="506"/>
      <c r="G37" s="506"/>
    </row>
    <row r="40" spans="1:7" x14ac:dyDescent="0.25">
      <c r="A40" s="502"/>
      <c r="B40" s="502"/>
      <c r="E40" s="502"/>
      <c r="F40" s="502"/>
      <c r="G40" s="502"/>
    </row>
  </sheetData>
  <sheetProtection password="CE28" sheet="1" objects="1" scenarios="1"/>
  <mergeCells count="9">
    <mergeCell ref="E37:G37"/>
    <mergeCell ref="E40:G40"/>
    <mergeCell ref="A40:B40"/>
    <mergeCell ref="A37:B37"/>
    <mergeCell ref="A1:G1"/>
    <mergeCell ref="A2:G2"/>
    <mergeCell ref="A3:G3"/>
    <mergeCell ref="A4:G4"/>
    <mergeCell ref="A5:G5"/>
  </mergeCells>
  <printOptions horizontalCentered="1"/>
  <pageMargins left="0" right="0" top="0.5" bottom="0" header="0" footer="0"/>
  <pageSetup paperSize="9" scale="9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9FF33"/>
  </sheetPr>
  <dimension ref="A1:G34"/>
  <sheetViews>
    <sheetView showGridLines="0" view="pageBreakPreview" zoomScale="85" zoomScaleNormal="100" zoomScaleSheetLayoutView="85" workbookViewId="0">
      <pane xSplit="1" ySplit="6" topLeftCell="B7" activePane="bottomRight" state="frozen"/>
      <selection pane="topRight" activeCell="B1" sqref="B1"/>
      <selection pane="bottomLeft" activeCell="A3" sqref="A3"/>
      <selection pane="bottomRight" activeCell="B7" sqref="A1:XFD1048576"/>
    </sheetView>
  </sheetViews>
  <sheetFormatPr defaultColWidth="8.7109375" defaultRowHeight="17.25" x14ac:dyDescent="0.25"/>
  <cols>
    <col min="1" max="1" width="5.140625" style="229" customWidth="1"/>
    <col min="2" max="4" width="23.5703125" style="36" customWidth="1"/>
    <col min="5" max="5" width="6" style="229" customWidth="1"/>
    <col min="6" max="6" width="6.85546875" style="227" customWidth="1"/>
    <col min="7" max="7" width="9.42578125" style="229" customWidth="1"/>
    <col min="8" max="8" width="18.140625" style="227" bestFit="1" customWidth="1"/>
    <col min="9" max="9" width="15.140625" style="227" bestFit="1" customWidth="1"/>
    <col min="10" max="10" width="14.140625" style="227" bestFit="1" customWidth="1"/>
    <col min="11" max="11" width="12.85546875" style="227" bestFit="1" customWidth="1"/>
    <col min="12" max="16384" width="8.7109375" style="227"/>
  </cols>
  <sheetData>
    <row r="1" spans="1:7" ht="18" customHeight="1" x14ac:dyDescent="0.25">
      <c r="A1" s="494" t="s">
        <v>507</v>
      </c>
      <c r="B1" s="494"/>
      <c r="C1" s="494"/>
      <c r="D1" s="494"/>
      <c r="E1" s="494"/>
      <c r="F1" s="494"/>
      <c r="G1" s="494"/>
    </row>
    <row r="2" spans="1:7" ht="18" customHeight="1" x14ac:dyDescent="0.25">
      <c r="A2" s="494" t="str">
        <f>'All Form Data'!C2</f>
        <v>†mkbt b‡f¤^i 2024 - †deªæqvix 2025</v>
      </c>
      <c r="B2" s="494"/>
      <c r="C2" s="494"/>
      <c r="D2" s="494"/>
      <c r="E2" s="494"/>
      <c r="F2" s="494"/>
      <c r="G2" s="494"/>
    </row>
    <row r="3" spans="1:7" ht="18" customHeight="1" x14ac:dyDescent="0.25">
      <c r="A3" s="494" t="str">
        <f>'All Form Data'!C3</f>
        <v>cÖwk¶Y cÖ`vbKvix cÖwZôvb t  BD‡mc AvgevMvb wUwfBwU Bbw÷wUDU|</v>
      </c>
      <c r="B3" s="494"/>
      <c r="C3" s="494"/>
      <c r="D3" s="494"/>
      <c r="E3" s="494"/>
      <c r="F3" s="494"/>
      <c r="G3" s="494"/>
    </row>
    <row r="4" spans="1:7" ht="18" customHeight="1" x14ac:dyDescent="0.25">
      <c r="A4" s="494" t="str">
        <f>'All Form Data'!C4</f>
        <v>†UªW t B‡jKwUªK¨vj BÝU‡jkb GÛ †gBb‡Ub¨vÝ</v>
      </c>
      <c r="B4" s="494"/>
      <c r="C4" s="494"/>
      <c r="D4" s="494"/>
      <c r="E4" s="494"/>
      <c r="F4" s="494"/>
      <c r="G4" s="494"/>
    </row>
    <row r="5" spans="1:7" ht="18" customHeight="1" thickBot="1" x14ac:dyDescent="0.3">
      <c r="A5" s="494" t="s">
        <v>42</v>
      </c>
      <c r="B5" s="494"/>
      <c r="C5" s="494"/>
      <c r="D5" s="494"/>
      <c r="E5" s="494"/>
      <c r="F5" s="494"/>
      <c r="G5" s="494"/>
    </row>
    <row r="6" spans="1:7" ht="34.5" x14ac:dyDescent="0.25">
      <c r="A6" s="26" t="s">
        <v>30</v>
      </c>
      <c r="B6" s="27" t="s">
        <v>31</v>
      </c>
      <c r="C6" s="27" t="s">
        <v>32</v>
      </c>
      <c r="D6" s="27" t="s">
        <v>33</v>
      </c>
      <c r="E6" s="27" t="s">
        <v>28</v>
      </c>
      <c r="F6" s="27" t="s">
        <v>35</v>
      </c>
      <c r="G6" s="29" t="s">
        <v>34</v>
      </c>
    </row>
    <row r="7" spans="1:7" ht="19.350000000000001" customHeight="1" x14ac:dyDescent="0.25">
      <c r="A7" s="7">
        <v>1</v>
      </c>
      <c r="B7" s="3" t="str">
        <f>IF('All Form Data'!F12="","",'All Form Data'!F12)</f>
        <v>মোহাম্মদ বাদশা</v>
      </c>
      <c r="C7" s="3" t="str">
        <f>IF('All Form Data'!I12="","",'All Form Data'!I12)</f>
        <v>মোঃ হাসান</v>
      </c>
      <c r="D7" s="3" t="str">
        <f>IF('All Form Data'!K12="","",'All Form Data'!K12)</f>
        <v>খুরশেদা বেগম</v>
      </c>
      <c r="E7" s="3" t="str">
        <f>IF('All Form Data'!B12="","",'All Form Data'!B12)</f>
        <v/>
      </c>
      <c r="F7" s="3"/>
      <c r="G7" s="8" t="str">
        <f>IF('All Form Data'!AN12="Selected","wbe©vwPZ",IF('All Form Data'!AN12="Waiting","A‡c¶gvb",""))</f>
        <v/>
      </c>
    </row>
    <row r="8" spans="1:7" ht="19.350000000000001" customHeight="1" x14ac:dyDescent="0.25">
      <c r="A8" s="7">
        <v>2</v>
      </c>
      <c r="B8" s="3" t="e">
        <f>IF('All Form Data'!#REF!="","",'All Form Data'!#REF!)</f>
        <v>#REF!</v>
      </c>
      <c r="C8" s="3" t="e">
        <f>IF('All Form Data'!#REF!="","",'All Form Data'!#REF!)</f>
        <v>#REF!</v>
      </c>
      <c r="D8" s="3" t="e">
        <f>IF('All Form Data'!#REF!="","",'All Form Data'!#REF!)</f>
        <v>#REF!</v>
      </c>
      <c r="E8" s="3" t="e">
        <f>IF('All Form Data'!#REF!="","",'All Form Data'!#REF!)</f>
        <v>#REF!</v>
      </c>
      <c r="F8" s="3"/>
      <c r="G8" s="8" t="e">
        <f>IF('All Form Data'!#REF!="Selected","wbe©vwPZ",IF('All Form Data'!#REF!="Waiting","A‡c¶gvb",""))</f>
        <v>#REF!</v>
      </c>
    </row>
    <row r="9" spans="1:7" ht="19.350000000000001" customHeight="1" x14ac:dyDescent="0.25">
      <c r="A9" s="7">
        <v>3</v>
      </c>
      <c r="B9" s="3" t="str">
        <f>IF('All Form Data'!F13="","",'All Form Data'!F13)</f>
        <v>জাহিদুল ইসলাম</v>
      </c>
      <c r="C9" s="3" t="str">
        <f>IF('All Form Data'!I13="","",'All Form Data'!I13)</f>
        <v>মোঃ রফিক</v>
      </c>
      <c r="D9" s="3" t="str">
        <f>IF('All Form Data'!K13="","",'All Form Data'!K13)</f>
        <v>সাজিয়া বেগম</v>
      </c>
      <c r="E9" s="3" t="str">
        <f>IF('All Form Data'!B13="","",'All Form Data'!B13)</f>
        <v/>
      </c>
      <c r="F9" s="3"/>
      <c r="G9" s="8" t="str">
        <f>IF('All Form Data'!AN13="Selected","wbe©vwPZ",IF('All Form Data'!AN13="Waiting","A‡c¶gvb",""))</f>
        <v/>
      </c>
    </row>
    <row r="10" spans="1:7" ht="19.350000000000001" customHeight="1" x14ac:dyDescent="0.25">
      <c r="A10" s="7">
        <v>4</v>
      </c>
      <c r="B10" s="3" t="str">
        <f>IF('All Form Data'!F14="","",'All Form Data'!F14)</f>
        <v>সুপন সাহা</v>
      </c>
      <c r="C10" s="3" t="str">
        <f>IF('All Form Data'!I14="","",'All Form Data'!I14)</f>
        <v>সুমন সাহা</v>
      </c>
      <c r="D10" s="3" t="str">
        <f>IF('All Form Data'!K14="","",'All Form Data'!K14)</f>
        <v>শিল্পী সাহা</v>
      </c>
      <c r="E10" s="3" t="str">
        <f>IF('All Form Data'!B14="","",'All Form Data'!B14)</f>
        <v/>
      </c>
      <c r="F10" s="3"/>
      <c r="G10" s="8" t="str">
        <f>IF('All Form Data'!AN14="Selected","wbe©vwPZ",IF('All Form Data'!AN14="Waiting","A‡c¶gvb",""))</f>
        <v/>
      </c>
    </row>
    <row r="11" spans="1:7" ht="19.350000000000001" customHeight="1" x14ac:dyDescent="0.25">
      <c r="A11" s="7">
        <v>5</v>
      </c>
      <c r="B11" s="3" t="str">
        <f>IF('All Form Data'!F15="","",'All Form Data'!F15)</f>
        <v>জাহিদুল ইসলাম ইমন</v>
      </c>
      <c r="C11" s="3" t="str">
        <f>IF('All Form Data'!I15="","",'All Form Data'!I15)</f>
        <v>জহিরুল ইসলাম</v>
      </c>
      <c r="D11" s="3" t="str">
        <f>IF('All Form Data'!K15="","",'All Form Data'!K15)</f>
        <v>হোসনে আরা বেগম</v>
      </c>
      <c r="E11" s="3" t="str">
        <f>IF('All Form Data'!B15="","",'All Form Data'!B15)</f>
        <v/>
      </c>
      <c r="F11" s="3"/>
      <c r="G11" s="8" t="str">
        <f>IF('All Form Data'!AN15="Selected","wbe©vwPZ",IF('All Form Data'!AN15="Waiting","A‡c¶gvb",""))</f>
        <v/>
      </c>
    </row>
    <row r="12" spans="1:7" ht="19.350000000000001" customHeight="1" x14ac:dyDescent="0.25">
      <c r="A12" s="7">
        <v>6</v>
      </c>
      <c r="B12" s="3" t="str">
        <f>IF('All Form Data'!F16="","",'All Form Data'!F16)</f>
        <v>আরমান হোসেন</v>
      </c>
      <c r="C12" s="3" t="str">
        <f>IF('All Form Data'!I16="","",'All Form Data'!I16)</f>
        <v>মোঃবাহাদুর</v>
      </c>
      <c r="D12" s="3" t="str">
        <f>IF('All Form Data'!K16="","",'All Form Data'!K16)</f>
        <v>রিনা আক্তার</v>
      </c>
      <c r="E12" s="3" t="str">
        <f>IF('All Form Data'!B16="","",'All Form Data'!B16)</f>
        <v/>
      </c>
      <c r="F12" s="3"/>
      <c r="G12" s="8" t="str">
        <f>IF('All Form Data'!AN16="Selected","wbe©vwPZ",IF('All Form Data'!AN16="Waiting","A‡c¶gvb",""))</f>
        <v/>
      </c>
    </row>
    <row r="13" spans="1:7" ht="19.350000000000001" customHeight="1" x14ac:dyDescent="0.25">
      <c r="A13" s="7">
        <v>7</v>
      </c>
      <c r="B13" s="3" t="str">
        <f>IF('All Form Data'!F17="","",'All Form Data'!F17)</f>
        <v>রবিউল ছানি</v>
      </c>
      <c r="C13" s="3" t="str">
        <f>IF('All Form Data'!I17="","",'All Form Data'!I17)</f>
        <v>মোঃআবু তাহের</v>
      </c>
      <c r="D13" s="3" t="str">
        <f>IF('All Form Data'!K17="","",'All Form Data'!K17)</f>
        <v>আকলিমা বেগম</v>
      </c>
      <c r="E13" s="3" t="str">
        <f>IF('All Form Data'!B17="","",'All Form Data'!B17)</f>
        <v/>
      </c>
      <c r="F13" s="3"/>
      <c r="G13" s="8" t="str">
        <f>IF('All Form Data'!AN17="Selected","wbe©vwPZ",IF('All Form Data'!AN17="Waiting","A‡c¶gvb",""))</f>
        <v/>
      </c>
    </row>
    <row r="14" spans="1:7" ht="19.350000000000001" customHeight="1" x14ac:dyDescent="0.25">
      <c r="A14" s="7">
        <v>8</v>
      </c>
      <c r="B14" s="3" t="str">
        <f>IF('All Form Data'!F18="","",'All Form Data'!F18)</f>
        <v>আকিল রায়হান</v>
      </c>
      <c r="C14" s="3" t="str">
        <f>IF('All Form Data'!I18="","",'All Form Data'!I18)</f>
        <v>মোঃআবু তাহের</v>
      </c>
      <c r="D14" s="3" t="str">
        <f>IF('All Form Data'!K18="","",'All Form Data'!K18)</f>
        <v>শামিমা ফেরদৌস</v>
      </c>
      <c r="E14" s="3" t="str">
        <f>IF('All Form Data'!B18="","",'All Form Data'!B18)</f>
        <v/>
      </c>
      <c r="F14" s="3"/>
      <c r="G14" s="8" t="str">
        <f>IF('All Form Data'!AN18="Selected","wbe©vwPZ",IF('All Form Data'!AN18="Waiting","A‡c¶gvb",""))</f>
        <v/>
      </c>
    </row>
    <row r="15" spans="1:7" ht="19.350000000000001" customHeight="1" x14ac:dyDescent="0.25">
      <c r="A15" s="7">
        <v>9</v>
      </c>
      <c r="B15" s="3" t="str">
        <f>IF('All Form Data'!F19="","",'All Form Data'!F19)</f>
        <v>সাদমান শাহরিয়ার মাহিন</v>
      </c>
      <c r="C15" s="3" t="str">
        <f>IF('All Form Data'!I19="","",'All Form Data'!I19)</f>
        <v>মোঃমুসলিম উদ্দিন</v>
      </c>
      <c r="D15" s="3" t="str">
        <f>IF('All Form Data'!K19="","",'All Form Data'!K19)</f>
        <v>পারভিন আক্তার</v>
      </c>
      <c r="E15" s="3" t="str">
        <f>IF('All Form Data'!B19="","",'All Form Data'!B19)</f>
        <v/>
      </c>
      <c r="F15" s="3"/>
      <c r="G15" s="8" t="str">
        <f>IF('All Form Data'!AN19="Selected","wbe©vwPZ",IF('All Form Data'!AN19="Waiting","A‡c¶gvb",""))</f>
        <v/>
      </c>
    </row>
    <row r="16" spans="1:7" ht="19.350000000000001" customHeight="1" x14ac:dyDescent="0.25">
      <c r="A16" s="7">
        <v>10</v>
      </c>
      <c r="B16" s="3" t="e">
        <f>IF('All Form Data'!#REF!="","",'All Form Data'!#REF!)</f>
        <v>#REF!</v>
      </c>
      <c r="C16" s="3" t="e">
        <f>IF('All Form Data'!#REF!="","",'All Form Data'!#REF!)</f>
        <v>#REF!</v>
      </c>
      <c r="D16" s="3" t="e">
        <f>IF('All Form Data'!#REF!="","",'All Form Data'!#REF!)</f>
        <v>#REF!</v>
      </c>
      <c r="E16" s="3" t="e">
        <f>IF('All Form Data'!#REF!="","",'All Form Data'!#REF!)</f>
        <v>#REF!</v>
      </c>
      <c r="F16" s="3"/>
      <c r="G16" s="8" t="e">
        <f>IF('All Form Data'!#REF!="Selected","wbe©vwPZ",IF('All Form Data'!#REF!="Waiting","A‡c¶gvb",""))</f>
        <v>#REF!</v>
      </c>
    </row>
    <row r="17" spans="1:7" ht="19.350000000000001" customHeight="1" x14ac:dyDescent="0.25">
      <c r="A17" s="7">
        <v>11</v>
      </c>
      <c r="B17" s="3" t="e">
        <f>IF('All Form Data'!#REF!="","",'All Form Data'!#REF!)</f>
        <v>#REF!</v>
      </c>
      <c r="C17" s="3" t="e">
        <f>IF('All Form Data'!#REF!="","",'All Form Data'!#REF!)</f>
        <v>#REF!</v>
      </c>
      <c r="D17" s="3" t="e">
        <f>IF('All Form Data'!#REF!="","",'All Form Data'!#REF!)</f>
        <v>#REF!</v>
      </c>
      <c r="E17" s="3" t="e">
        <f>IF('All Form Data'!#REF!="","",'All Form Data'!#REF!)</f>
        <v>#REF!</v>
      </c>
      <c r="F17" s="3"/>
      <c r="G17" s="8" t="e">
        <f>IF('All Form Data'!#REF!="Selected","wbe©vwPZ",IF('All Form Data'!#REF!="Waiting","A‡c¶gvb",""))</f>
        <v>#REF!</v>
      </c>
    </row>
    <row r="18" spans="1:7" ht="19.350000000000001" customHeight="1" x14ac:dyDescent="0.25">
      <c r="A18" s="7">
        <v>12</v>
      </c>
      <c r="B18" s="3" t="str">
        <f>IF('All Form Data'!F20="","",'All Form Data'!F20)</f>
        <v>রিফাত উদ্দীন</v>
      </c>
      <c r="C18" s="3" t="str">
        <f>IF('All Form Data'!I20="","",'All Form Data'!I20)</f>
        <v>শামসু উদ্দীন</v>
      </c>
      <c r="D18" s="3" t="str">
        <f>IF('All Form Data'!K20="","",'All Form Data'!K20)</f>
        <v>রিনা আক্তার</v>
      </c>
      <c r="E18" s="3" t="str">
        <f>IF('All Form Data'!B20="","",'All Form Data'!B20)</f>
        <v/>
      </c>
      <c r="F18" s="3"/>
      <c r="G18" s="8" t="str">
        <f>IF('All Form Data'!AN20="Selected","wbe©vwPZ",IF('All Form Data'!AN20="Waiting","A‡c¶gvb",""))</f>
        <v/>
      </c>
    </row>
    <row r="19" spans="1:7" ht="19.350000000000001" customHeight="1" x14ac:dyDescent="0.25">
      <c r="A19" s="7">
        <v>13</v>
      </c>
      <c r="B19" s="3" t="str">
        <f>IF('All Form Data'!F21="","",'All Form Data'!F21)</f>
        <v>বিজয় মল্লিক</v>
      </c>
      <c r="C19" s="3" t="str">
        <f>IF('All Form Data'!I21="","",'All Form Data'!I21)</f>
        <v>লিটন মল্লিক</v>
      </c>
      <c r="D19" s="3" t="str">
        <f>IF('All Form Data'!K21="","",'All Form Data'!K21)</f>
        <v>শিখা মল্লিক</v>
      </c>
      <c r="E19" s="3" t="str">
        <f>IF('All Form Data'!B21="","",'All Form Data'!B21)</f>
        <v/>
      </c>
      <c r="F19" s="3"/>
      <c r="G19" s="8" t="str">
        <f>IF('All Form Data'!AN21="Selected","wbe©vwPZ",IF('All Form Data'!AN21="Waiting","A‡c¶gvb",""))</f>
        <v/>
      </c>
    </row>
    <row r="20" spans="1:7" ht="19.350000000000001" customHeight="1" x14ac:dyDescent="0.25">
      <c r="A20" s="7">
        <v>14</v>
      </c>
      <c r="B20" s="3" t="str">
        <f>IF('All Form Data'!F22="","",'All Form Data'!F22)</f>
        <v>মোহাম্মদ রানা হোসেন</v>
      </c>
      <c r="C20" s="3" t="str">
        <f>IF('All Form Data'!I22="","",'All Form Data'!I22)</f>
        <v>আবুল কাশেম</v>
      </c>
      <c r="D20" s="3" t="str">
        <f>IF('All Form Data'!K22="","",'All Form Data'!K22)</f>
        <v>রহিমা বেগম</v>
      </c>
      <c r="E20" s="3" t="str">
        <f>IF('All Form Data'!B22="","",'All Form Data'!B22)</f>
        <v/>
      </c>
      <c r="F20" s="3"/>
      <c r="G20" s="8" t="str">
        <f>IF('All Form Data'!AN22="Selected","wbe©vwPZ",IF('All Form Data'!AN22="Waiting","A‡c¶gvb",""))</f>
        <v/>
      </c>
    </row>
    <row r="21" spans="1:7" ht="19.350000000000001" customHeight="1" x14ac:dyDescent="0.25">
      <c r="A21" s="7">
        <v>15</v>
      </c>
      <c r="B21" s="3" t="str">
        <f>IF('All Form Data'!F23="","",'All Form Data'!F23)</f>
        <v>নেয়ামত আলী</v>
      </c>
      <c r="C21" s="3" t="str">
        <f>IF('All Form Data'!I23="","",'All Form Data'!I23)</f>
        <v>মোঃ আলমগীর</v>
      </c>
      <c r="D21" s="3" t="str">
        <f>IF('All Form Data'!K23="","",'All Form Data'!K23)</f>
        <v>জান্নাতুল নাইমা</v>
      </c>
      <c r="E21" s="3" t="str">
        <f>IF('All Form Data'!B23="","",'All Form Data'!B23)</f>
        <v/>
      </c>
      <c r="F21" s="3"/>
      <c r="G21" s="8" t="str">
        <f>IF('All Form Data'!AN23="Selected","wbe©vwPZ",IF('All Form Data'!AN23="Waiting","A‡c¶gvb",""))</f>
        <v/>
      </c>
    </row>
    <row r="22" spans="1:7" ht="19.350000000000001" customHeight="1" x14ac:dyDescent="0.25">
      <c r="A22" s="7">
        <v>16</v>
      </c>
      <c r="B22" s="3" t="str">
        <f>IF('All Form Data'!F24="","",'All Form Data'!F24)</f>
        <v>মোঃ শাহেদুর রহমান তালুকদার</v>
      </c>
      <c r="C22" s="3" t="str">
        <f>IF('All Form Data'!I24="","",'All Form Data'!I24)</f>
        <v>শফিউল আলম তালুকদার</v>
      </c>
      <c r="D22" s="3" t="str">
        <f>IF('All Form Data'!K24="","",'All Form Data'!K24)</f>
        <v>শেলিনা আকতার</v>
      </c>
      <c r="E22" s="3" t="str">
        <f>IF('All Form Data'!B24="","",'All Form Data'!B24)</f>
        <v/>
      </c>
      <c r="F22" s="3"/>
      <c r="G22" s="8" t="str">
        <f>IF('All Form Data'!AN24="Selected","wbe©vwPZ",IF('All Form Data'!AN24="Waiting","A‡c¶gvb",""))</f>
        <v/>
      </c>
    </row>
    <row r="23" spans="1:7" ht="19.350000000000001" customHeight="1" x14ac:dyDescent="0.25">
      <c r="A23" s="7">
        <v>17</v>
      </c>
      <c r="B23" s="3" t="str">
        <f>IF('All Form Data'!F25="","",'All Form Data'!F25)</f>
        <v>রাহাত হোসেন শাহিন</v>
      </c>
      <c r="C23" s="3" t="str">
        <f>IF('All Form Data'!I25="","",'All Form Data'!I25)</f>
        <v>শামসুল আলম</v>
      </c>
      <c r="D23" s="3" t="str">
        <f>IF('All Form Data'!K25="","",'All Form Data'!K25)</f>
        <v>বিবি আয়শা</v>
      </c>
      <c r="E23" s="3" t="str">
        <f>IF('All Form Data'!B25="","",'All Form Data'!B25)</f>
        <v/>
      </c>
      <c r="F23" s="3"/>
      <c r="G23" s="8" t="str">
        <f>IF('All Form Data'!AN25="Selected","wbe©vwPZ",IF('All Form Data'!AN25="Waiting","A‡c¶gvb",""))</f>
        <v/>
      </c>
    </row>
    <row r="24" spans="1:7" ht="19.350000000000001" customHeight="1" x14ac:dyDescent="0.25">
      <c r="A24" s="7">
        <v>18</v>
      </c>
      <c r="B24" s="3" t="str">
        <f>IF('All Form Data'!F26="","",'All Form Data'!F26)</f>
        <v>নবর্ষি দেওয়ান</v>
      </c>
      <c r="C24" s="3" t="str">
        <f>IF('All Form Data'!I26="","",'All Form Data'!I26)</f>
        <v>গৌরী শেখর দেওয়ান</v>
      </c>
      <c r="D24" s="3" t="str">
        <f>IF('All Form Data'!K26="","",'All Form Data'!K26)</f>
        <v>কাবেরী চাকমা</v>
      </c>
      <c r="E24" s="3" t="str">
        <f>IF('All Form Data'!B26="","",'All Form Data'!B26)</f>
        <v/>
      </c>
      <c r="F24" s="3"/>
      <c r="G24" s="8" t="str">
        <f>IF('All Form Data'!AN26="Selected","wbe©vwPZ",IF('All Form Data'!AN26="Waiting","A‡c¶gvb",""))</f>
        <v/>
      </c>
    </row>
    <row r="25" spans="1:7" ht="19.350000000000001" customHeight="1" x14ac:dyDescent="0.25">
      <c r="A25" s="7">
        <v>19</v>
      </c>
      <c r="B25" s="3" t="str">
        <f>IF('All Form Data'!F27="","",'All Form Data'!F27)</f>
        <v>মোঃ বেল্লাল খান</v>
      </c>
      <c r="C25" s="3" t="str">
        <f>IF('All Form Data'!I27="","",'All Form Data'!I27)</f>
        <v>আব্দূল লতিফ খান</v>
      </c>
      <c r="D25" s="3" t="str">
        <f>IF('All Form Data'!K27="","",'All Form Data'!K27)</f>
        <v>বিলকিস বেগম</v>
      </c>
      <c r="E25" s="3" t="str">
        <f>IF('All Form Data'!B27="","",'All Form Data'!B27)</f>
        <v/>
      </c>
      <c r="F25" s="3"/>
      <c r="G25" s="8" t="str">
        <f>IF('All Form Data'!AN27="Selected","wbe©vwPZ",IF('All Form Data'!AN27="Waiting","A‡c¶gvb",""))</f>
        <v/>
      </c>
    </row>
    <row r="26" spans="1:7" ht="19.350000000000001" customHeight="1" x14ac:dyDescent="0.25">
      <c r="A26" s="7">
        <v>20</v>
      </c>
      <c r="B26" s="3" t="str">
        <f>IF('All Form Data'!F28="","",'All Form Data'!F28)</f>
        <v>অর্ক নাথ অংকন</v>
      </c>
      <c r="C26" s="3" t="str">
        <f>IF('All Form Data'!I28="","",'All Form Data'!I28)</f>
        <v>গৌরাঙ্গ নাথ</v>
      </c>
      <c r="D26" s="3" t="str">
        <f>IF('All Form Data'!K28="","",'All Form Data'!K28)</f>
        <v>বাপ্পি দেবী</v>
      </c>
      <c r="E26" s="3" t="str">
        <f>IF('All Form Data'!B28="","",'All Form Data'!B28)</f>
        <v/>
      </c>
      <c r="F26" s="3"/>
      <c r="G26" s="8" t="str">
        <f>IF('All Form Data'!AN28="Selected","wbe©vwPZ",IF('All Form Data'!AN28="Waiting","A‡c¶gvb",""))</f>
        <v/>
      </c>
    </row>
    <row r="27" spans="1:7" ht="19.350000000000001" customHeight="1" x14ac:dyDescent="0.25">
      <c r="A27" s="7">
        <v>21</v>
      </c>
      <c r="B27" s="3" t="str">
        <f>IF('All Form Data'!F29="","",'All Form Data'!F29)</f>
        <v>মোঃ আবরার ওয়াসিফ</v>
      </c>
      <c r="C27" s="3" t="str">
        <f>IF('All Form Data'!I29="","",'All Form Data'!I29)</f>
        <v>মোঃ আলা উদ্দীন</v>
      </c>
      <c r="D27" s="3" t="str">
        <f>IF('All Form Data'!K29="","",'All Form Data'!K29)</f>
        <v>লুৎফুন নাহার</v>
      </c>
      <c r="E27" s="3" t="str">
        <f>IF('All Form Data'!B29="","",'All Form Data'!B29)</f>
        <v/>
      </c>
      <c r="F27" s="3"/>
      <c r="G27" s="8" t="str">
        <f>IF('All Form Data'!AN29="Selected","wbe©vwPZ",IF('All Form Data'!AN29="Waiting","A‡c¶gvb",""))</f>
        <v/>
      </c>
    </row>
    <row r="28" spans="1:7" ht="19.350000000000001" customHeight="1" x14ac:dyDescent="0.25">
      <c r="A28" s="7">
        <v>22</v>
      </c>
      <c r="B28" s="3" t="str">
        <f>IF('All Form Data'!F30="","",'All Form Data'!F30)</f>
        <v>মোহাম্মদ আব্দুল আল ফাহাদ</v>
      </c>
      <c r="C28" s="3" t="str">
        <f>IF('All Form Data'!I30="","",'All Form Data'!I30)</f>
        <v>মোহাম্মদ আব্দুল আলিম</v>
      </c>
      <c r="D28" s="3" t="str">
        <f>IF('All Form Data'!K30="","",'All Form Data'!K30)</f>
        <v>রিজিয়া বেগম</v>
      </c>
      <c r="E28" s="3" t="str">
        <f>IF('All Form Data'!B30="","",'All Form Data'!B30)</f>
        <v/>
      </c>
      <c r="F28" s="3"/>
      <c r="G28" s="8" t="str">
        <f>IF('All Form Data'!AN30="Selected","wbe©vwPZ",IF('All Form Data'!AN30="Waiting","A‡c¶gvb",""))</f>
        <v/>
      </c>
    </row>
    <row r="29" spans="1:7" ht="19.350000000000001" customHeight="1" x14ac:dyDescent="0.25">
      <c r="A29" s="7">
        <v>23</v>
      </c>
      <c r="B29" s="3" t="str">
        <f>IF('All Form Data'!F31="","",'All Form Data'!F31)</f>
        <v>হাসনাত ফাহিম</v>
      </c>
      <c r="C29" s="3" t="str">
        <f>IF('All Form Data'!I31="","",'All Form Data'!I31)</f>
        <v>মোঃইলিয়াছ</v>
      </c>
      <c r="D29" s="3" t="str">
        <f>IF('All Form Data'!K31="","",'All Form Data'!K31)</f>
        <v>ফাতেমা বেগম</v>
      </c>
      <c r="E29" s="3" t="str">
        <f>IF('All Form Data'!B31="","",'All Form Data'!B31)</f>
        <v/>
      </c>
      <c r="F29" s="3"/>
      <c r="G29" s="8" t="str">
        <f>IF('All Form Data'!AN31="Selected","wbe©vwPZ",IF('All Form Data'!AN31="Waiting","A‡c¶gvb",""))</f>
        <v/>
      </c>
    </row>
    <row r="30" spans="1:7" ht="19.350000000000001" customHeight="1" x14ac:dyDescent="0.25">
      <c r="A30" s="7">
        <v>24</v>
      </c>
      <c r="B30" s="3" t="str">
        <f>IF('All Form Data'!F32="","",'All Form Data'!F32)</f>
        <v>মোঃ কামরুল হাসান</v>
      </c>
      <c r="C30" s="3" t="str">
        <f>IF('All Form Data'!I32="","",'All Form Data'!I32)</f>
        <v>মোঃ শামসুল আলম</v>
      </c>
      <c r="D30" s="3" t="str">
        <f>IF('All Form Data'!K32="","",'All Form Data'!K32)</f>
        <v>খতিজা বেগম</v>
      </c>
      <c r="E30" s="3" t="str">
        <f>IF('All Form Data'!B32="","",'All Form Data'!B32)</f>
        <v/>
      </c>
      <c r="F30" s="3"/>
      <c r="G30" s="8" t="str">
        <f>IF('All Form Data'!AN32="Selected","wbe©vwPZ",IF('All Form Data'!AN32="Waiting","A‡c¶gvb",""))</f>
        <v/>
      </c>
    </row>
    <row r="31" spans="1:7" ht="75.599999999999994" customHeight="1" x14ac:dyDescent="0.35">
      <c r="A31" s="509" t="s">
        <v>53</v>
      </c>
      <c r="B31" s="509"/>
      <c r="E31" s="510" t="s">
        <v>54</v>
      </c>
      <c r="F31" s="510"/>
      <c r="G31" s="510"/>
    </row>
    <row r="34" spans="1:7" x14ac:dyDescent="0.25">
      <c r="A34" s="502"/>
      <c r="B34" s="502"/>
      <c r="E34" s="502"/>
      <c r="F34" s="502"/>
      <c r="G34" s="502"/>
    </row>
  </sheetData>
  <sheetProtection password="CE28" sheet="1" objects="1" scenarios="1"/>
  <mergeCells count="9">
    <mergeCell ref="A31:B31"/>
    <mergeCell ref="E31:G31"/>
    <mergeCell ref="A34:B34"/>
    <mergeCell ref="E34:G34"/>
    <mergeCell ref="A1:G1"/>
    <mergeCell ref="A2:G2"/>
    <mergeCell ref="A3:G3"/>
    <mergeCell ref="A4:G4"/>
    <mergeCell ref="A5:G5"/>
  </mergeCells>
  <printOptions horizontalCentered="1"/>
  <pageMargins left="0" right="0" top="0.5" bottom="0" header="0" footer="0"/>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9FF33"/>
  </sheetPr>
  <dimension ref="A1:O629"/>
  <sheetViews>
    <sheetView showGridLines="0" view="pageBreakPreview" zoomScaleNormal="100" zoomScaleSheetLayoutView="100" workbookViewId="0">
      <pane xSplit="1" ySplit="6" topLeftCell="B28" activePane="bottomRight" state="frozen"/>
      <selection pane="topRight" activeCell="B1" sqref="B1"/>
      <selection pane="bottomLeft" activeCell="A7" sqref="A7"/>
      <selection pane="bottomRight" activeCell="K33" sqref="K33"/>
    </sheetView>
  </sheetViews>
  <sheetFormatPr defaultColWidth="8.7109375" defaultRowHeight="15.75" x14ac:dyDescent="0.25"/>
  <cols>
    <col min="1" max="1" width="3.85546875" style="239" customWidth="1"/>
    <col min="2" max="2" width="11.42578125" style="168" bestFit="1" customWidth="1"/>
    <col min="3" max="4" width="17.5703125" style="168" customWidth="1"/>
    <col min="5" max="5" width="17.5703125" style="239" customWidth="1"/>
    <col min="6" max="6" width="12.85546875" style="239" bestFit="1" customWidth="1"/>
    <col min="7" max="7" width="13.42578125" style="239" customWidth="1"/>
    <col min="8" max="8" width="11" style="239" customWidth="1"/>
    <col min="9" max="9" width="8.140625" style="239" customWidth="1"/>
    <col min="10" max="10" width="6" style="239" customWidth="1"/>
    <col min="11" max="11" width="7.140625" style="239" customWidth="1"/>
    <col min="12" max="12" width="6.5703125" style="239" customWidth="1"/>
    <col min="13" max="13" width="9.42578125" style="239" customWidth="1"/>
    <col min="14" max="16384" width="8.7109375" style="239"/>
  </cols>
  <sheetData>
    <row r="1" spans="1:15" ht="15.95" customHeight="1" x14ac:dyDescent="0.25">
      <c r="A1" s="512" t="s">
        <v>511</v>
      </c>
      <c r="B1" s="512"/>
      <c r="C1" s="512"/>
      <c r="D1" s="512"/>
      <c r="E1" s="512"/>
      <c r="F1" s="512"/>
      <c r="G1" s="512"/>
      <c r="H1" s="512"/>
      <c r="I1" s="512"/>
      <c r="J1" s="512"/>
      <c r="K1" s="512"/>
      <c r="L1" s="512"/>
      <c r="M1" s="512"/>
    </row>
    <row r="2" spans="1:15" ht="15.95" customHeight="1" x14ac:dyDescent="0.25">
      <c r="A2" s="512" t="str">
        <f>'All Form Data'!C2</f>
        <v>†mkbt b‡f¤^i 2024 - †deªæqvix 2025</v>
      </c>
      <c r="B2" s="512"/>
      <c r="C2" s="512"/>
      <c r="D2" s="512"/>
      <c r="E2" s="512"/>
      <c r="F2" s="512"/>
      <c r="G2" s="512"/>
      <c r="H2" s="512"/>
      <c r="I2" s="512"/>
      <c r="J2" s="512"/>
      <c r="K2" s="512"/>
      <c r="L2" s="512"/>
      <c r="M2" s="512"/>
    </row>
    <row r="3" spans="1:15" ht="15.95" customHeight="1" x14ac:dyDescent="0.25">
      <c r="A3" s="512" t="str">
        <f>'All Form Data'!C3</f>
        <v>cÖwk¶Y cÖ`vbKvix cÖwZôvb t  BD‡mc AvgevMvb wUwfBwU Bbw÷wUDU|</v>
      </c>
      <c r="B3" s="512"/>
      <c r="C3" s="512"/>
      <c r="D3" s="512"/>
      <c r="E3" s="512"/>
      <c r="F3" s="512"/>
      <c r="G3" s="512"/>
      <c r="H3" s="512"/>
      <c r="I3" s="512"/>
      <c r="J3" s="512"/>
      <c r="K3" s="512"/>
      <c r="L3" s="512"/>
      <c r="M3" s="512"/>
    </row>
    <row r="4" spans="1:15" ht="15.95" customHeight="1" x14ac:dyDescent="0.25">
      <c r="A4" s="512" t="str">
        <f>'All Form Data'!C4</f>
        <v>†UªW t B‡jKwUªK¨vj BÝU‡jkb GÛ †gBb‡Ub¨vÝ</v>
      </c>
      <c r="B4" s="512"/>
      <c r="C4" s="512"/>
      <c r="D4" s="512"/>
      <c r="E4" s="512"/>
      <c r="F4" s="512"/>
      <c r="G4" s="512"/>
      <c r="H4" s="512"/>
      <c r="I4" s="512"/>
      <c r="J4" s="512"/>
      <c r="K4" s="512"/>
      <c r="L4" s="512"/>
      <c r="M4" s="512"/>
    </row>
    <row r="5" spans="1:15" ht="15.95" customHeight="1" x14ac:dyDescent="0.25">
      <c r="A5" s="511" t="s">
        <v>503</v>
      </c>
      <c r="B5" s="511"/>
      <c r="C5" s="511"/>
      <c r="D5" s="511"/>
      <c r="E5" s="511"/>
      <c r="F5" s="511"/>
      <c r="G5" s="511"/>
      <c r="H5" s="511"/>
      <c r="I5" s="511"/>
      <c r="J5" s="511"/>
      <c r="K5" s="511"/>
      <c r="L5" s="511"/>
      <c r="M5" s="511"/>
    </row>
    <row r="6" spans="1:15" s="231" customFormat="1" ht="34.5" x14ac:dyDescent="0.25">
      <c r="A6" s="73" t="s">
        <v>83</v>
      </c>
      <c r="B6" s="73" t="s">
        <v>84</v>
      </c>
      <c r="C6" s="74" t="s">
        <v>85</v>
      </c>
      <c r="D6" s="74" t="s">
        <v>32</v>
      </c>
      <c r="E6" s="74" t="s">
        <v>33</v>
      </c>
      <c r="F6" s="74" t="s">
        <v>86</v>
      </c>
      <c r="G6" s="74" t="s">
        <v>87</v>
      </c>
      <c r="H6" s="74" t="s">
        <v>88</v>
      </c>
      <c r="I6" s="74" t="s">
        <v>89</v>
      </c>
      <c r="J6" s="75" t="s">
        <v>90</v>
      </c>
      <c r="K6" s="247" t="s">
        <v>91</v>
      </c>
      <c r="L6" s="74" t="s">
        <v>92</v>
      </c>
      <c r="M6" s="76" t="s">
        <v>36</v>
      </c>
    </row>
    <row r="7" spans="1:15" ht="40.5" customHeight="1" x14ac:dyDescent="0.25">
      <c r="A7" s="73">
        <v>1</v>
      </c>
      <c r="B7" s="54">
        <f>'All Form Data'!C12</f>
        <v>250111846</v>
      </c>
      <c r="C7" s="41" t="str">
        <f>IF('All Form Data'!F12="","",'All Form Data'!F12)</f>
        <v>মোহাম্মদ বাদশা</v>
      </c>
      <c r="D7" s="41" t="str">
        <f>IF('All Form Data'!I12="","",'All Form Data'!I12)</f>
        <v>মোঃ হাসান</v>
      </c>
      <c r="E7" s="41" t="str">
        <f>IF('All Form Data'!K12="","",'All Form Data'!K12)</f>
        <v>খুরশেদা বেগম</v>
      </c>
      <c r="F7" s="55" t="str">
        <f>IF('All Form Data'!N12="","",'All Form Data'!N12)</f>
        <v>01305978432</v>
      </c>
      <c r="G7" s="90" t="str">
        <f>IF('All Form Data'!M12="","",'All Form Data'!M12)</f>
        <v>3317890733</v>
      </c>
      <c r="H7" s="86" t="str">
        <f>IF('All Form Data'!G12="","",'All Form Data'!G12)</f>
        <v>10.10.200</v>
      </c>
      <c r="I7" s="41" t="str">
        <f>IF('All Form Data'!Y12="","",'All Form Data'!Y12)</f>
        <v>এস,এস,সি</v>
      </c>
      <c r="J7" s="41">
        <f>IF('All Form Data'!AA12="","",'All Form Data'!AA12)</f>
        <v>2021</v>
      </c>
      <c r="K7" s="72"/>
      <c r="L7" s="41" t="str">
        <f>IF('All Form Data'!AF12="","",'All Form Data'!AF12)</f>
        <v>না</v>
      </c>
      <c r="M7" s="93" t="str">
        <f>IF('All Form Data'!AG12="","",'All Form Data'!AG12)</f>
        <v/>
      </c>
      <c r="O7" s="231"/>
    </row>
    <row r="8" spans="1:15" ht="40.5" customHeight="1" x14ac:dyDescent="0.25">
      <c r="A8" s="73">
        <v>2</v>
      </c>
      <c r="B8" s="54" t="e">
        <f>'All Form Data'!#REF!</f>
        <v>#REF!</v>
      </c>
      <c r="C8" s="41" t="e">
        <f>IF('All Form Data'!#REF!="","",'All Form Data'!#REF!)</f>
        <v>#REF!</v>
      </c>
      <c r="D8" s="41" t="e">
        <f>IF('All Form Data'!#REF!="","",'All Form Data'!#REF!)</f>
        <v>#REF!</v>
      </c>
      <c r="E8" s="41" t="e">
        <f>IF('All Form Data'!#REF!="","",'All Form Data'!#REF!)</f>
        <v>#REF!</v>
      </c>
      <c r="F8" s="55" t="e">
        <f>IF('All Form Data'!#REF!="","",'All Form Data'!#REF!)</f>
        <v>#REF!</v>
      </c>
      <c r="G8" s="90" t="e">
        <f>IF('All Form Data'!#REF!="","",'All Form Data'!#REF!)</f>
        <v>#REF!</v>
      </c>
      <c r="H8" s="86" t="e">
        <f>IF('All Form Data'!#REF!="","",'All Form Data'!#REF!)</f>
        <v>#REF!</v>
      </c>
      <c r="I8" s="41" t="e">
        <f>IF('All Form Data'!#REF!="","",'All Form Data'!#REF!)</f>
        <v>#REF!</v>
      </c>
      <c r="J8" s="41" t="e">
        <f>IF('All Form Data'!#REF!="","",'All Form Data'!#REF!)</f>
        <v>#REF!</v>
      </c>
      <c r="K8" s="72"/>
      <c r="L8" s="41" t="e">
        <f>IF('All Form Data'!#REF!="","",'All Form Data'!#REF!)</f>
        <v>#REF!</v>
      </c>
      <c r="M8" s="93" t="e">
        <f>IF('All Form Data'!#REF!="","",'All Form Data'!#REF!)</f>
        <v>#REF!</v>
      </c>
    </row>
    <row r="9" spans="1:15" ht="40.5" customHeight="1" x14ac:dyDescent="0.25">
      <c r="A9" s="73">
        <v>3</v>
      </c>
      <c r="B9" s="54">
        <f>'All Form Data'!C13</f>
        <v>250111853</v>
      </c>
      <c r="C9" s="41" t="str">
        <f>IF('All Form Data'!F13="","",'All Form Data'!F13)</f>
        <v>জাহিদুল ইসলাম</v>
      </c>
      <c r="D9" s="41" t="str">
        <f>IF('All Form Data'!I13="","",'All Form Data'!I13)</f>
        <v>মোঃ রফিক</v>
      </c>
      <c r="E9" s="41" t="str">
        <f>IF('All Form Data'!K13="","",'All Form Data'!K13)</f>
        <v>সাজিয়া বেগম</v>
      </c>
      <c r="F9" s="55" t="str">
        <f>IF('All Form Data'!N13="","",'All Form Data'!N13)</f>
        <v>01888239320</v>
      </c>
      <c r="G9" s="90" t="str">
        <f>IF('All Form Data'!M13="","",'All Form Data'!M13)</f>
        <v>1982221135</v>
      </c>
      <c r="H9" s="86" t="str">
        <f>IF('All Form Data'!G13="","",'All Form Data'!G13)</f>
        <v>24,08.2006</v>
      </c>
      <c r="I9" s="41" t="str">
        <f>IF('All Form Data'!Y13="","",'All Form Data'!Y13)</f>
        <v>এস,এস,সি</v>
      </c>
      <c r="J9" s="41">
        <f>IF('All Form Data'!AA13="","",'All Form Data'!AA13)</f>
        <v>2021</v>
      </c>
      <c r="K9" s="72"/>
      <c r="L9" s="41" t="str">
        <f>IF('All Form Data'!AF13="","",'All Form Data'!AF13)</f>
        <v>না</v>
      </c>
      <c r="M9" s="93" t="str">
        <f>IF('All Form Data'!AG13="","",'All Form Data'!AG13)</f>
        <v/>
      </c>
    </row>
    <row r="10" spans="1:15" ht="40.5" customHeight="1" x14ac:dyDescent="0.25">
      <c r="A10" s="73">
        <v>4</v>
      </c>
      <c r="B10" s="54">
        <f>'All Form Data'!C14</f>
        <v>250111857</v>
      </c>
      <c r="C10" s="41" t="str">
        <f>IF('All Form Data'!F14="","",'All Form Data'!F14)</f>
        <v>সুপন সাহা</v>
      </c>
      <c r="D10" s="41" t="str">
        <f>IF('All Form Data'!I14="","",'All Form Data'!I14)</f>
        <v>সুমন সাহা</v>
      </c>
      <c r="E10" s="41" t="str">
        <f>IF('All Form Data'!K14="","",'All Form Data'!K14)</f>
        <v>শিল্পী সাহা</v>
      </c>
      <c r="F10" s="55" t="str">
        <f>IF('All Form Data'!N14="","",'All Form Data'!N14)</f>
        <v>01843256390</v>
      </c>
      <c r="G10" s="90" t="str">
        <f>IF('All Form Data'!M14="","",'All Form Data'!M14)</f>
        <v>2882077627</v>
      </c>
      <c r="H10" s="86" t="str">
        <f>IF('All Form Data'!G14="","",'All Form Data'!G14)</f>
        <v>12,02,2007</v>
      </c>
      <c r="I10" s="41" t="str">
        <f>IF('All Form Data'!Y14="","",'All Form Data'!Y14)</f>
        <v>এস,এস,সি</v>
      </c>
      <c r="J10" s="41">
        <f>IF('All Form Data'!AA14="","",'All Form Data'!AA14)</f>
        <v>2023</v>
      </c>
      <c r="K10" s="72"/>
      <c r="L10" s="41" t="str">
        <f>IF('All Form Data'!AF14="","",'All Form Data'!AF14)</f>
        <v>না</v>
      </c>
      <c r="M10" s="93" t="str">
        <f>IF('All Form Data'!AG14="","",'All Form Data'!AG14)</f>
        <v/>
      </c>
    </row>
    <row r="11" spans="1:15" ht="40.5" customHeight="1" x14ac:dyDescent="0.25">
      <c r="A11" s="73">
        <v>5</v>
      </c>
      <c r="B11" s="54">
        <f>'All Form Data'!C15</f>
        <v>250111861</v>
      </c>
      <c r="C11" s="41" t="str">
        <f>IF('All Form Data'!F15="","",'All Form Data'!F15)</f>
        <v>জাহিদুল ইসলাম ইমন</v>
      </c>
      <c r="D11" s="41" t="str">
        <f>IF('All Form Data'!I15="","",'All Form Data'!I15)</f>
        <v>জহিরুল ইসলাম</v>
      </c>
      <c r="E11" s="41" t="str">
        <f>IF('All Form Data'!K15="","",'All Form Data'!K15)</f>
        <v>হোসনে আরা বেগম</v>
      </c>
      <c r="F11" s="55" t="str">
        <f>IF('All Form Data'!N15="","",'All Form Data'!N15)</f>
        <v>01814393561</v>
      </c>
      <c r="G11" s="90" t="str">
        <f>IF('All Form Data'!M15="","",'All Form Data'!M15)</f>
        <v>9172738362</v>
      </c>
      <c r="H11" s="86" t="str">
        <f>IF('All Form Data'!G15="","",'All Form Data'!G15)</f>
        <v>02,02,2004</v>
      </c>
      <c r="I11" s="41" t="str">
        <f>IF('All Form Data'!Y15="","",'All Form Data'!Y15)</f>
        <v>জে,এস,সি</v>
      </c>
      <c r="J11" s="41">
        <f>IF('All Form Data'!AA15="","",'All Form Data'!AA15)</f>
        <v>2020</v>
      </c>
      <c r="K11" s="72"/>
      <c r="L11" s="41" t="str">
        <f>IF('All Form Data'!AF15="","",'All Form Data'!AF15)</f>
        <v>না</v>
      </c>
      <c r="M11" s="93" t="str">
        <f>IF('All Form Data'!AG15="","",'All Form Data'!AG15)</f>
        <v/>
      </c>
    </row>
    <row r="12" spans="1:15" ht="40.5" customHeight="1" x14ac:dyDescent="0.25">
      <c r="A12" s="73">
        <v>6</v>
      </c>
      <c r="B12" s="54">
        <f>'All Form Data'!C16</f>
        <v>250111862</v>
      </c>
      <c r="C12" s="41" t="str">
        <f>IF('All Form Data'!F16="","",'All Form Data'!F16)</f>
        <v>আরমান হোসেন</v>
      </c>
      <c r="D12" s="41" t="str">
        <f>IF('All Form Data'!I16="","",'All Form Data'!I16)</f>
        <v>মোঃবাহাদুর</v>
      </c>
      <c r="E12" s="41" t="str">
        <f>IF('All Form Data'!K16="","",'All Form Data'!K16)</f>
        <v>রিনা আক্তার</v>
      </c>
      <c r="F12" s="55" t="str">
        <f>IF('All Form Data'!N16="","",'All Form Data'!N16)</f>
        <v>01855375547</v>
      </c>
      <c r="G12" s="90" t="str">
        <f>IF('All Form Data'!M16="","",'All Form Data'!M16)</f>
        <v>4667424719</v>
      </c>
      <c r="H12" s="86" t="str">
        <f>IF('All Form Data'!G16="","",'All Form Data'!G16)</f>
        <v>11,12,2001</v>
      </c>
      <c r="I12" s="41" t="str">
        <f>IF('All Form Data'!Y16="","",'All Form Data'!Y16)</f>
        <v>এইচ,এস,সি</v>
      </c>
      <c r="J12" s="41">
        <f>IF('All Form Data'!AA16="","",'All Form Data'!AA16)</f>
        <v>2022</v>
      </c>
      <c r="K12" s="72"/>
      <c r="L12" s="41" t="str">
        <f>IF('All Form Data'!AF16="","",'All Form Data'!AF16)</f>
        <v>না</v>
      </c>
      <c r="M12" s="93" t="str">
        <f>IF('All Form Data'!AG16="","",'All Form Data'!AG16)</f>
        <v/>
      </c>
    </row>
    <row r="13" spans="1:15" ht="40.5" customHeight="1" x14ac:dyDescent="0.25">
      <c r="A13" s="73">
        <v>7</v>
      </c>
      <c r="B13" s="54">
        <f>'All Form Data'!C17</f>
        <v>250111866</v>
      </c>
      <c r="C13" s="41" t="str">
        <f>IF('All Form Data'!F17="","",'All Form Data'!F17)</f>
        <v>রবিউল ছানি</v>
      </c>
      <c r="D13" s="41" t="str">
        <f>IF('All Form Data'!I17="","",'All Form Data'!I17)</f>
        <v>মোঃআবু তাহের</v>
      </c>
      <c r="E13" s="41" t="str">
        <f>IF('All Form Data'!K17="","",'All Form Data'!K17)</f>
        <v>আকলিমা বেগম</v>
      </c>
      <c r="F13" s="55" t="str">
        <f>IF('All Form Data'!N17="","",'All Form Data'!N17)</f>
        <v>01810279672</v>
      </c>
      <c r="G13" s="90" t="str">
        <f>IF('All Form Data'!M17="","",'All Form Data'!M17)</f>
        <v>20051517017100398</v>
      </c>
      <c r="H13" s="86" t="str">
        <f>IF('All Form Data'!G17="","",'All Form Data'!G17)</f>
        <v>22,01,2005</v>
      </c>
      <c r="I13" s="41" t="str">
        <f>IF('All Form Data'!Y17="","",'All Form Data'!Y17)</f>
        <v>এস,এস,সি</v>
      </c>
      <c r="J13" s="41">
        <f>IF('All Form Data'!AA17="","",'All Form Data'!AA17)</f>
        <v>2021</v>
      </c>
      <c r="K13" s="72"/>
      <c r="L13" s="41" t="str">
        <f>IF('All Form Data'!AF17="","",'All Form Data'!AF17)</f>
        <v>না</v>
      </c>
      <c r="M13" s="93" t="str">
        <f>IF('All Form Data'!AG17="","",'All Form Data'!AG17)</f>
        <v/>
      </c>
    </row>
    <row r="14" spans="1:15" ht="40.5" customHeight="1" x14ac:dyDescent="0.25">
      <c r="A14" s="73">
        <v>8</v>
      </c>
      <c r="B14" s="54">
        <f>'All Form Data'!C18</f>
        <v>250111868</v>
      </c>
      <c r="C14" s="41" t="str">
        <f>IF('All Form Data'!F18="","",'All Form Data'!F18)</f>
        <v>আকিল রায়হান</v>
      </c>
      <c r="D14" s="41" t="str">
        <f>IF('All Form Data'!I18="","",'All Form Data'!I18)</f>
        <v>মোঃআবু তাহের</v>
      </c>
      <c r="E14" s="41" t="str">
        <f>IF('All Form Data'!K18="","",'All Form Data'!K18)</f>
        <v>শামিমা ফেরদৌস</v>
      </c>
      <c r="F14" s="55" t="str">
        <f>IF('All Form Data'!N18="","",'All Form Data'!N18)</f>
        <v>01585746887</v>
      </c>
      <c r="G14" s="90" t="str">
        <f>IF('All Form Data'!M18="","",'All Form Data'!M18)</f>
        <v>7367863589</v>
      </c>
      <c r="H14" s="86" t="str">
        <f>IF('All Form Data'!G18="","",'All Form Data'!G18)</f>
        <v>12,03,2002</v>
      </c>
      <c r="I14" s="41" t="str">
        <f>IF('All Form Data'!Y18="","",'All Form Data'!Y18)</f>
        <v>এইচ,এস,সি</v>
      </c>
      <c r="J14" s="41">
        <f>IF('All Form Data'!AA18="","",'All Form Data'!AA18)</f>
        <v>2022</v>
      </c>
      <c r="K14" s="72"/>
      <c r="L14" s="41" t="str">
        <f>IF('All Form Data'!AF18="","",'All Form Data'!AF18)</f>
        <v>না</v>
      </c>
      <c r="M14" s="93" t="str">
        <f>IF('All Form Data'!AG18="","",'All Form Data'!AG18)</f>
        <v/>
      </c>
    </row>
    <row r="15" spans="1:15" ht="40.5" customHeight="1" x14ac:dyDescent="0.25">
      <c r="A15" s="73">
        <v>9</v>
      </c>
      <c r="B15" s="54">
        <f>'All Form Data'!C19</f>
        <v>250111880</v>
      </c>
      <c r="C15" s="41" t="str">
        <f>IF('All Form Data'!F19="","",'All Form Data'!F19)</f>
        <v>সাদমান শাহরিয়ার মাহিন</v>
      </c>
      <c r="D15" s="41" t="str">
        <f>IF('All Form Data'!I19="","",'All Form Data'!I19)</f>
        <v>মোঃমুসলিম উদ্দিন</v>
      </c>
      <c r="E15" s="41" t="str">
        <f>IF('All Form Data'!K19="","",'All Form Data'!K19)</f>
        <v>পারভিন আক্তার</v>
      </c>
      <c r="F15" s="55" t="str">
        <f>IF('All Form Data'!N19="","",'All Form Data'!N19)</f>
        <v>01631640948</v>
      </c>
      <c r="G15" s="90" t="str">
        <f>IF('All Form Data'!M19="","",'All Form Data'!M19)</f>
        <v>9167885103</v>
      </c>
      <c r="H15" s="86" t="str">
        <f>IF('All Form Data'!G19="","",'All Form Data'!G19)</f>
        <v>31,10,2004</v>
      </c>
      <c r="I15" s="41" t="str">
        <f>IF('All Form Data'!Y19="","",'All Form Data'!Y19)</f>
        <v>এস,এস,সি</v>
      </c>
      <c r="J15" s="41">
        <f>IF('All Form Data'!AA19="","",'All Form Data'!AA19)</f>
        <v>2021</v>
      </c>
      <c r="K15" s="72"/>
      <c r="L15" s="41" t="str">
        <f>IF('All Form Data'!AF19="","",'All Form Data'!AF19)</f>
        <v>হ্যাঁ</v>
      </c>
      <c r="M15" s="93" t="str">
        <f>IF('All Form Data'!AG19="","",'All Form Data'!AG19)</f>
        <v>Low Vission</v>
      </c>
    </row>
    <row r="16" spans="1:15" ht="40.5" customHeight="1" x14ac:dyDescent="0.25">
      <c r="A16" s="73">
        <v>10</v>
      </c>
      <c r="B16" s="54" t="e">
        <f>'All Form Data'!#REF!</f>
        <v>#REF!</v>
      </c>
      <c r="C16" s="41" t="e">
        <f>IF('All Form Data'!#REF!="","",'All Form Data'!#REF!)</f>
        <v>#REF!</v>
      </c>
      <c r="D16" s="41" t="e">
        <f>IF('All Form Data'!#REF!="","",'All Form Data'!#REF!)</f>
        <v>#REF!</v>
      </c>
      <c r="E16" s="41" t="e">
        <f>IF('All Form Data'!#REF!="","",'All Form Data'!#REF!)</f>
        <v>#REF!</v>
      </c>
      <c r="F16" s="55" t="e">
        <f>IF('All Form Data'!#REF!="","",'All Form Data'!#REF!)</f>
        <v>#REF!</v>
      </c>
      <c r="G16" s="90" t="e">
        <f>IF('All Form Data'!#REF!="","",'All Form Data'!#REF!)</f>
        <v>#REF!</v>
      </c>
      <c r="H16" s="86" t="e">
        <f>IF('All Form Data'!#REF!="","",'All Form Data'!#REF!)</f>
        <v>#REF!</v>
      </c>
      <c r="I16" s="41" t="e">
        <f>IF('All Form Data'!#REF!="","",'All Form Data'!#REF!)</f>
        <v>#REF!</v>
      </c>
      <c r="J16" s="41" t="e">
        <f>IF('All Form Data'!#REF!="","",'All Form Data'!#REF!)</f>
        <v>#REF!</v>
      </c>
      <c r="K16" s="72"/>
      <c r="L16" s="41" t="e">
        <f>IF('All Form Data'!#REF!="","",'All Form Data'!#REF!)</f>
        <v>#REF!</v>
      </c>
      <c r="M16" s="93" t="e">
        <f>IF('All Form Data'!#REF!="","",'All Form Data'!#REF!)</f>
        <v>#REF!</v>
      </c>
    </row>
    <row r="17" spans="1:13" ht="40.5" customHeight="1" x14ac:dyDescent="0.25">
      <c r="A17" s="73">
        <v>11</v>
      </c>
      <c r="B17" s="54" t="e">
        <f>'All Form Data'!#REF!</f>
        <v>#REF!</v>
      </c>
      <c r="C17" s="41" t="e">
        <f>IF('All Form Data'!#REF!="","",'All Form Data'!#REF!)</f>
        <v>#REF!</v>
      </c>
      <c r="D17" s="41" t="e">
        <f>IF('All Form Data'!#REF!="","",'All Form Data'!#REF!)</f>
        <v>#REF!</v>
      </c>
      <c r="E17" s="41" t="e">
        <f>IF('All Form Data'!#REF!="","",'All Form Data'!#REF!)</f>
        <v>#REF!</v>
      </c>
      <c r="F17" s="55" t="e">
        <f>IF('All Form Data'!#REF!="","",'All Form Data'!#REF!)</f>
        <v>#REF!</v>
      </c>
      <c r="G17" s="90" t="e">
        <f>IF('All Form Data'!#REF!="","",'All Form Data'!#REF!)</f>
        <v>#REF!</v>
      </c>
      <c r="H17" s="86" t="e">
        <f>IF('All Form Data'!#REF!="","",'All Form Data'!#REF!)</f>
        <v>#REF!</v>
      </c>
      <c r="I17" s="41" t="e">
        <f>IF('All Form Data'!#REF!="","",'All Form Data'!#REF!)</f>
        <v>#REF!</v>
      </c>
      <c r="J17" s="41" t="e">
        <f>IF('All Form Data'!#REF!="","",'All Form Data'!#REF!)</f>
        <v>#REF!</v>
      </c>
      <c r="K17" s="72"/>
      <c r="L17" s="41" t="e">
        <f>IF('All Form Data'!#REF!="","",'All Form Data'!#REF!)</f>
        <v>#REF!</v>
      </c>
      <c r="M17" s="93" t="e">
        <f>IF('All Form Data'!#REF!="","",'All Form Data'!#REF!)</f>
        <v>#REF!</v>
      </c>
    </row>
    <row r="18" spans="1:13" ht="40.5" customHeight="1" x14ac:dyDescent="0.25">
      <c r="A18" s="73">
        <v>12</v>
      </c>
      <c r="B18" s="54">
        <f>'All Form Data'!C20</f>
        <v>250111884</v>
      </c>
      <c r="C18" s="41" t="str">
        <f>IF('All Form Data'!F20="","",'All Form Data'!F20)</f>
        <v>রিফাত উদ্দীন</v>
      </c>
      <c r="D18" s="41" t="str">
        <f>IF('All Form Data'!I20="","",'All Form Data'!I20)</f>
        <v>শামসু উদ্দীন</v>
      </c>
      <c r="E18" s="41" t="str">
        <f>IF('All Form Data'!K20="","",'All Form Data'!K20)</f>
        <v>রিনা আক্তার</v>
      </c>
      <c r="F18" s="55" t="str">
        <f>IF('All Form Data'!N20="","",'All Form Data'!N20)</f>
        <v>01880961207</v>
      </c>
      <c r="G18" s="90" t="str">
        <f>IF('All Form Data'!M20="","",'All Form Data'!M20)</f>
        <v>20051518666022037</v>
      </c>
      <c r="H18" s="86" t="str">
        <f>IF('All Form Data'!G20="","",'All Form Data'!G20)</f>
        <v>03.08.2005</v>
      </c>
      <c r="I18" s="41" t="str">
        <f>IF('All Form Data'!Y20="","",'All Form Data'!Y20)</f>
        <v>এস,এস,সি</v>
      </c>
      <c r="J18" s="41">
        <f>IF('All Form Data'!AA20="","",'All Form Data'!AA20)</f>
        <v>2023</v>
      </c>
      <c r="K18" s="72"/>
      <c r="L18" s="41" t="str">
        <f>IF('All Form Data'!AF20="","",'All Form Data'!AF20)</f>
        <v>না</v>
      </c>
      <c r="M18" s="93" t="str">
        <f>IF('All Form Data'!AG20="","",'All Form Data'!AG20)</f>
        <v/>
      </c>
    </row>
    <row r="19" spans="1:13" ht="40.5" customHeight="1" x14ac:dyDescent="0.25">
      <c r="A19" s="73">
        <v>13</v>
      </c>
      <c r="B19" s="54">
        <f>'All Form Data'!C21</f>
        <v>250111885</v>
      </c>
      <c r="C19" s="41" t="str">
        <f>IF('All Form Data'!F21="","",'All Form Data'!F21)</f>
        <v>বিজয় মল্লিক</v>
      </c>
      <c r="D19" s="41" t="str">
        <f>IF('All Form Data'!I21="","",'All Form Data'!I21)</f>
        <v>লিটন মল্লিক</v>
      </c>
      <c r="E19" s="41" t="str">
        <f>IF('All Form Data'!K21="","",'All Form Data'!K21)</f>
        <v>শিখা মল্লিক</v>
      </c>
      <c r="F19" s="55" t="str">
        <f>IF('All Form Data'!N21="","",'All Form Data'!N21)</f>
        <v>01404621823</v>
      </c>
      <c r="G19" s="90" t="str">
        <f>IF('All Form Data'!M21="","",'All Form Data'!M21)</f>
        <v>20041591602158738</v>
      </c>
      <c r="H19" s="86" t="str">
        <f>IF('All Form Data'!G21="","",'All Form Data'!G21)</f>
        <v>27.02.2004</v>
      </c>
      <c r="I19" s="41" t="str">
        <f>IF('All Form Data'!Y21="","",'All Form Data'!Y21)</f>
        <v>এস,এস,সি</v>
      </c>
      <c r="J19" s="41">
        <f>IF('All Form Data'!AA21="","",'All Form Data'!AA21)</f>
        <v>2024</v>
      </c>
      <c r="K19" s="72"/>
      <c r="L19" s="41" t="str">
        <f>IF('All Form Data'!AF21="","",'All Form Data'!AF21)</f>
        <v>না</v>
      </c>
      <c r="M19" s="93" t="str">
        <f>IF('All Form Data'!AG21="","",'All Form Data'!AG21)</f>
        <v/>
      </c>
    </row>
    <row r="20" spans="1:13" ht="40.5" customHeight="1" x14ac:dyDescent="0.25">
      <c r="A20" s="73">
        <v>14</v>
      </c>
      <c r="B20" s="54">
        <f>'All Form Data'!C22</f>
        <v>250111891</v>
      </c>
      <c r="C20" s="41" t="str">
        <f>IF('All Form Data'!F22="","",'All Form Data'!F22)</f>
        <v>মোহাম্মদ রানা হোসেন</v>
      </c>
      <c r="D20" s="41" t="str">
        <f>IF('All Form Data'!I22="","",'All Form Data'!I22)</f>
        <v>আবুল কাশেম</v>
      </c>
      <c r="E20" s="41" t="str">
        <f>IF('All Form Data'!K22="","",'All Form Data'!K22)</f>
        <v>রহিমা বেগম</v>
      </c>
      <c r="F20" s="55" t="str">
        <f>IF('All Form Data'!N22="","",'All Form Data'!N22)</f>
        <v>01821351924</v>
      </c>
      <c r="G20" s="90" t="str">
        <f>IF('All Form Data'!M22="","",'All Form Data'!M22)</f>
        <v>20061516185016449</v>
      </c>
      <c r="H20" s="86" t="str">
        <f>IF('All Form Data'!G22="","",'All Form Data'!G22)</f>
        <v>02.03.2006</v>
      </c>
      <c r="I20" s="41" t="str">
        <f>IF('All Form Data'!Y22="","",'All Form Data'!Y22)</f>
        <v>এস,এস,সি</v>
      </c>
      <c r="J20" s="41">
        <f>IF('All Form Data'!AA22="","",'All Form Data'!AA22)</f>
        <v>2023</v>
      </c>
      <c r="K20" s="72"/>
      <c r="L20" s="41" t="str">
        <f>IF('All Form Data'!AF22="","",'All Form Data'!AF22)</f>
        <v>না</v>
      </c>
      <c r="M20" s="93" t="str">
        <f>IF('All Form Data'!AG22="","",'All Form Data'!AG22)</f>
        <v/>
      </c>
    </row>
    <row r="21" spans="1:13" ht="40.5" customHeight="1" x14ac:dyDescent="0.25">
      <c r="A21" s="73">
        <v>15</v>
      </c>
      <c r="B21" s="54">
        <f>'All Form Data'!C23</f>
        <v>250111895</v>
      </c>
      <c r="C21" s="41" t="str">
        <f>IF('All Form Data'!F23="","",'All Form Data'!F23)</f>
        <v>নেয়ামত আলী</v>
      </c>
      <c r="D21" s="41" t="str">
        <f>IF('All Form Data'!I23="","",'All Form Data'!I23)</f>
        <v>মোঃ আলমগীর</v>
      </c>
      <c r="E21" s="41" t="str">
        <f>IF('All Form Data'!K23="","",'All Form Data'!K23)</f>
        <v>জান্নাতুল নাইমা</v>
      </c>
      <c r="F21" s="55" t="str">
        <f>IF('All Form Data'!N23="","",'All Form Data'!N23)</f>
        <v>01534536233</v>
      </c>
      <c r="G21" s="90" t="str">
        <f>IF('All Form Data'!M23="","",'All Form Data'!M23)</f>
        <v>1981084922</v>
      </c>
      <c r="H21" s="86" t="str">
        <f>IF('All Form Data'!G23="","",'All Form Data'!G23)</f>
        <v>02,03,2007</v>
      </c>
      <c r="I21" s="41" t="str">
        <f>IF('All Form Data'!Y23="","",'All Form Data'!Y23)</f>
        <v>এস,এস,সি</v>
      </c>
      <c r="J21" s="41">
        <f>IF('All Form Data'!AA23="","",'All Form Data'!AA23)</f>
        <v>2023</v>
      </c>
      <c r="K21" s="72"/>
      <c r="L21" s="41" t="str">
        <f>IF('All Form Data'!AF23="","",'All Form Data'!AF23)</f>
        <v>না</v>
      </c>
      <c r="M21" s="93" t="str">
        <f>IF('All Form Data'!AG23="","",'All Form Data'!AG23)</f>
        <v/>
      </c>
    </row>
    <row r="22" spans="1:13" ht="40.5" customHeight="1" x14ac:dyDescent="0.25">
      <c r="A22" s="73">
        <v>16</v>
      </c>
      <c r="B22" s="54">
        <f>'All Form Data'!C24</f>
        <v>250111897</v>
      </c>
      <c r="C22" s="41" t="str">
        <f>IF('All Form Data'!F24="","",'All Form Data'!F24)</f>
        <v>মোঃ শাহেদুর রহমান তালুকদার</v>
      </c>
      <c r="D22" s="41" t="str">
        <f>IF('All Form Data'!I24="","",'All Form Data'!I24)</f>
        <v>শফিউল আলম তালুকদার</v>
      </c>
      <c r="E22" s="41" t="str">
        <f>IF('All Form Data'!K24="","",'All Form Data'!K24)</f>
        <v>শেলিনা আকতার</v>
      </c>
      <c r="F22" s="55" t="str">
        <f>IF('All Form Data'!N24="","",'All Form Data'!N24)</f>
        <v>01881233185</v>
      </c>
      <c r="G22" s="90" t="str">
        <f>IF('All Form Data'!M24="","",'All Form Data'!M24)</f>
        <v>20021510894119829</v>
      </c>
      <c r="H22" s="86" t="str">
        <f>IF('All Form Data'!G24="","",'All Form Data'!G24)</f>
        <v>05.01.2002</v>
      </c>
      <c r="I22" s="41" t="str">
        <f>IF('All Form Data'!Y24="","",'All Form Data'!Y24)</f>
        <v>এস,এস,সি</v>
      </c>
      <c r="J22" s="41">
        <f>IF('All Form Data'!AA24="","",'All Form Data'!AA24)</f>
        <v>2019</v>
      </c>
      <c r="K22" s="72"/>
      <c r="L22" s="41" t="str">
        <f>IF('All Form Data'!AF24="","",'All Form Data'!AF24)</f>
        <v>হ্যাঁ</v>
      </c>
      <c r="M22" s="93" t="str">
        <f>IF('All Form Data'!AG24="","",'All Form Data'!AG24)</f>
        <v>Low Vission</v>
      </c>
    </row>
    <row r="23" spans="1:13" ht="40.5" customHeight="1" x14ac:dyDescent="0.25">
      <c r="A23" s="73">
        <v>17</v>
      </c>
      <c r="B23" s="54">
        <f>'All Form Data'!C25</f>
        <v>250111898</v>
      </c>
      <c r="C23" s="41" t="str">
        <f>IF('All Form Data'!F25="","",'All Form Data'!F25)</f>
        <v>রাহাত হোসেন শাহিন</v>
      </c>
      <c r="D23" s="41" t="str">
        <f>IF('All Form Data'!I25="","",'All Form Data'!I25)</f>
        <v>শামসুল আলম</v>
      </c>
      <c r="E23" s="41" t="str">
        <f>IF('All Form Data'!K25="","",'All Form Data'!K25)</f>
        <v>বিবি আয়শা</v>
      </c>
      <c r="F23" s="55" t="str">
        <f>IF('All Form Data'!N25="","",'All Form Data'!N25)</f>
        <v>01855839329</v>
      </c>
      <c r="G23" s="90" t="str">
        <f>IF('All Form Data'!M25="","",'All Form Data'!M25)</f>
        <v>20061516124108762</v>
      </c>
      <c r="H23" s="86" t="str">
        <f>IF('All Form Data'!G25="","",'All Form Data'!G25)</f>
        <v>01.01.2006</v>
      </c>
      <c r="I23" s="41" t="str">
        <f>IF('All Form Data'!Y25="","",'All Form Data'!Y25)</f>
        <v>এস,এস,সি</v>
      </c>
      <c r="J23" s="41">
        <f>IF('All Form Data'!AA25="","",'All Form Data'!AA25)</f>
        <v>2022</v>
      </c>
      <c r="K23" s="72"/>
      <c r="L23" s="41" t="str">
        <f>IF('All Form Data'!AF25="","",'All Form Data'!AF25)</f>
        <v>না</v>
      </c>
      <c r="M23" s="93" t="str">
        <f>IF('All Form Data'!AG25="","",'All Form Data'!AG25)</f>
        <v/>
      </c>
    </row>
    <row r="24" spans="1:13" ht="40.5" customHeight="1" x14ac:dyDescent="0.25">
      <c r="A24" s="73">
        <v>18</v>
      </c>
      <c r="B24" s="54">
        <f>'All Form Data'!C26</f>
        <v>250111901</v>
      </c>
      <c r="C24" s="41" t="str">
        <f>IF('All Form Data'!F26="","",'All Form Data'!F26)</f>
        <v>নবর্ষি দেওয়ান</v>
      </c>
      <c r="D24" s="41" t="str">
        <f>IF('All Form Data'!I26="","",'All Form Data'!I26)</f>
        <v>গৌরী শেখর দেওয়ান</v>
      </c>
      <c r="E24" s="41" t="str">
        <f>IF('All Form Data'!K26="","",'All Form Data'!K26)</f>
        <v>কাবেরী চাকমা</v>
      </c>
      <c r="F24" s="55" t="str">
        <f>IF('All Form Data'!N26="","",'All Form Data'!N26)</f>
        <v>01878499819</v>
      </c>
      <c r="G24" s="90" t="str">
        <f>IF('All Form Data'!M26="","",'All Form Data'!M26)</f>
        <v>6903940077</v>
      </c>
      <c r="H24" s="86" t="str">
        <f>IF('All Form Data'!G26="","",'All Form Data'!G26)</f>
        <v>17.06.1996</v>
      </c>
      <c r="I24" s="41" t="str">
        <f>IF('All Form Data'!Y26="","",'All Form Data'!Y26)</f>
        <v>এস,এস,সি</v>
      </c>
      <c r="J24" s="41">
        <f>IF('All Form Data'!AA26="","",'All Form Data'!AA26)</f>
        <v>2012</v>
      </c>
      <c r="K24" s="72"/>
      <c r="L24" s="41" t="str">
        <f>IF('All Form Data'!AF26="","",'All Form Data'!AF26)</f>
        <v>না</v>
      </c>
      <c r="M24" s="93" t="str">
        <f>IF('All Form Data'!AG26="","",'All Form Data'!AG26)</f>
        <v/>
      </c>
    </row>
    <row r="25" spans="1:13" ht="40.5" customHeight="1" x14ac:dyDescent="0.25">
      <c r="A25" s="73">
        <v>19</v>
      </c>
      <c r="B25" s="54">
        <f>'All Form Data'!C27</f>
        <v>250111903</v>
      </c>
      <c r="C25" s="41" t="str">
        <f>IF('All Form Data'!F27="","",'All Form Data'!F27)</f>
        <v>মোঃ বেল্লাল খান</v>
      </c>
      <c r="D25" s="41" t="str">
        <f>IF('All Form Data'!I27="","",'All Form Data'!I27)</f>
        <v>আব্দূল লতিফ খান</v>
      </c>
      <c r="E25" s="41" t="str">
        <f>IF('All Form Data'!K27="","",'All Form Data'!K27)</f>
        <v>বিলকিস বেগম</v>
      </c>
      <c r="F25" s="55" t="str">
        <f>IF('All Form Data'!N27="","",'All Form Data'!N27)</f>
        <v>01585465168</v>
      </c>
      <c r="G25" s="90" t="str">
        <f>IF('All Form Data'!M27="","",'All Form Data'!M27)</f>
        <v>20064614379100939</v>
      </c>
      <c r="H25" s="86" t="str">
        <f>IF('All Form Data'!G27="","",'All Form Data'!G27)</f>
        <v>09.09.2006</v>
      </c>
      <c r="I25" s="41" t="str">
        <f>IF('All Form Data'!Y27="","",'All Form Data'!Y27)</f>
        <v>এস,এস,সি</v>
      </c>
      <c r="J25" s="41">
        <f>IF('All Form Data'!AA27="","",'All Form Data'!AA27)</f>
        <v>2023</v>
      </c>
      <c r="K25" s="72"/>
      <c r="L25" s="41" t="str">
        <f>IF('All Form Data'!AF27="","",'All Form Data'!AF27)</f>
        <v>না</v>
      </c>
      <c r="M25" s="93" t="str">
        <f>IF('All Form Data'!AG27="","",'All Form Data'!AG27)</f>
        <v/>
      </c>
    </row>
    <row r="26" spans="1:13" ht="40.5" customHeight="1" x14ac:dyDescent="0.25">
      <c r="A26" s="73">
        <v>20</v>
      </c>
      <c r="B26" s="54">
        <f>'All Form Data'!C28</f>
        <v>250111907</v>
      </c>
      <c r="C26" s="41" t="str">
        <f>IF('All Form Data'!F28="","",'All Form Data'!F28)</f>
        <v>অর্ক নাথ অংকন</v>
      </c>
      <c r="D26" s="41" t="str">
        <f>IF('All Form Data'!I28="","",'All Form Data'!I28)</f>
        <v>গৌরাঙ্গ নাথ</v>
      </c>
      <c r="E26" s="41" t="str">
        <f>IF('All Form Data'!K28="","",'All Form Data'!K28)</f>
        <v>বাপ্পি দেবী</v>
      </c>
      <c r="F26" s="55" t="str">
        <f>IF('All Form Data'!N28="","",'All Form Data'!N28)</f>
        <v>01586238425</v>
      </c>
      <c r="G26" s="90" t="str">
        <f>IF('All Form Data'!M28="","",'All Form Data'!M28)</f>
        <v>20071591615105088</v>
      </c>
      <c r="H26" s="86" t="str">
        <f>IF('All Form Data'!G28="","",'All Form Data'!G28)</f>
        <v>23,08,2007</v>
      </c>
      <c r="I26" s="41" t="str">
        <f>IF('All Form Data'!Y28="","",'All Form Data'!Y28)</f>
        <v>এস,এস,সি</v>
      </c>
      <c r="J26" s="41">
        <f>IF('All Form Data'!AA28="","",'All Form Data'!AA28)</f>
        <v>2023</v>
      </c>
      <c r="K26" s="72"/>
      <c r="L26" s="41" t="str">
        <f>IF('All Form Data'!AF28="","",'All Form Data'!AF28)</f>
        <v>হ্যাঁ</v>
      </c>
      <c r="M26" s="93" t="str">
        <f>IF('All Form Data'!AG28="","",'All Form Data'!AG28)</f>
        <v>Low Vission</v>
      </c>
    </row>
    <row r="27" spans="1:13" ht="40.5" customHeight="1" x14ac:dyDescent="0.25">
      <c r="A27" s="73">
        <v>21</v>
      </c>
      <c r="B27" s="54">
        <f>'All Form Data'!C29</f>
        <v>250111910</v>
      </c>
      <c r="C27" s="41" t="str">
        <f>IF('All Form Data'!F29="","",'All Form Data'!F29)</f>
        <v>মোঃ আবরার ওয়াসিফ</v>
      </c>
      <c r="D27" s="41" t="str">
        <f>IF('All Form Data'!I29="","",'All Form Data'!I29)</f>
        <v>মোঃ আলা উদ্দীন</v>
      </c>
      <c r="E27" s="41" t="str">
        <f>IF('All Form Data'!K29="","",'All Form Data'!K29)</f>
        <v>লুৎফুন নাহার</v>
      </c>
      <c r="F27" s="55" t="str">
        <f>IF('All Form Data'!N29="","",'All Form Data'!N29)</f>
        <v>01843649633</v>
      </c>
      <c r="G27" s="90" t="str">
        <f>IF('All Form Data'!M29="","",'All Form Data'!M29)</f>
        <v>20077512171035670</v>
      </c>
      <c r="H27" s="86" t="str">
        <f>IF('All Form Data'!G29="","",'All Form Data'!G29)</f>
        <v>04.10.2007</v>
      </c>
      <c r="I27" s="41" t="str">
        <f>IF('All Form Data'!Y29="","",'All Form Data'!Y29)</f>
        <v>জে,এস,সি</v>
      </c>
      <c r="J27" s="41">
        <f>IF('All Form Data'!AA29="","",'All Form Data'!AA29)</f>
        <v>2024</v>
      </c>
      <c r="K27" s="72"/>
      <c r="L27" s="41" t="str">
        <f>IF('All Form Data'!AF29="","",'All Form Data'!AF29)</f>
        <v>না</v>
      </c>
      <c r="M27" s="93" t="str">
        <f>IF('All Form Data'!AG29="","",'All Form Data'!AG29)</f>
        <v/>
      </c>
    </row>
    <row r="28" spans="1:13" ht="40.5" customHeight="1" x14ac:dyDescent="0.25">
      <c r="A28" s="73">
        <v>22</v>
      </c>
      <c r="B28" s="54">
        <f>'All Form Data'!C30</f>
        <v>250111911</v>
      </c>
      <c r="C28" s="41" t="str">
        <f>IF('All Form Data'!F30="","",'All Form Data'!F30)</f>
        <v>মোহাম্মদ আব্দুল আল ফাহাদ</v>
      </c>
      <c r="D28" s="41" t="str">
        <f>IF('All Form Data'!I30="","",'All Form Data'!I30)</f>
        <v>মোহাম্মদ আব্দুল আলিম</v>
      </c>
      <c r="E28" s="41" t="str">
        <f>IF('All Form Data'!K30="","",'All Form Data'!K30)</f>
        <v>রিজিয়া বেগম</v>
      </c>
      <c r="F28" s="55" t="str">
        <f>IF('All Form Data'!N30="","",'All Form Data'!N30)</f>
        <v>01975196567</v>
      </c>
      <c r="G28" s="90" t="str">
        <f>IF('All Form Data'!M30="","",'All Form Data'!M30)</f>
        <v>4218937656</v>
      </c>
      <c r="H28" s="86" t="str">
        <f>IF('All Form Data'!G30="","",'All Form Data'!G30)</f>
        <v>15.10.2006</v>
      </c>
      <c r="I28" s="41" t="str">
        <f>IF('All Form Data'!Y30="","",'All Form Data'!Y30)</f>
        <v>এস,এস,সি</v>
      </c>
      <c r="J28" s="41">
        <f>IF('All Form Data'!AA30="","",'All Form Data'!AA30)</f>
        <v>2023</v>
      </c>
      <c r="K28" s="72"/>
      <c r="L28" s="41" t="str">
        <f>IF('All Form Data'!AF30="","",'All Form Data'!AF30)</f>
        <v>না</v>
      </c>
      <c r="M28" s="93" t="str">
        <f>IF('All Form Data'!AG30="","",'All Form Data'!AG30)</f>
        <v/>
      </c>
    </row>
    <row r="29" spans="1:13" ht="40.5" customHeight="1" x14ac:dyDescent="0.25">
      <c r="A29" s="73">
        <v>23</v>
      </c>
      <c r="B29" s="54">
        <f>'All Form Data'!C31</f>
        <v>250111913</v>
      </c>
      <c r="C29" s="41" t="str">
        <f>IF('All Form Data'!F31="","",'All Form Data'!F31)</f>
        <v>হাসনাত ফাহিম</v>
      </c>
      <c r="D29" s="41" t="str">
        <f>IF('All Form Data'!I31="","",'All Form Data'!I31)</f>
        <v>মোঃইলিয়াছ</v>
      </c>
      <c r="E29" s="41" t="str">
        <f>IF('All Form Data'!K31="","",'All Form Data'!K31)</f>
        <v>ফাতেমা বেগম</v>
      </c>
      <c r="F29" s="55" t="str">
        <f>IF('All Form Data'!N31="","",'All Form Data'!N31)</f>
        <v>01871892929</v>
      </c>
      <c r="G29" s="90" t="str">
        <f>IF('All Form Data'!M31="","",'All Form Data'!M31)</f>
        <v>1046446744</v>
      </c>
      <c r="H29" s="86" t="str">
        <f>IF('All Form Data'!G31="","",'All Form Data'!G31)</f>
        <v>03.10.2002</v>
      </c>
      <c r="I29" s="41" t="str">
        <f>IF('All Form Data'!Y31="","",'All Form Data'!Y31)</f>
        <v>এস,এস,সি</v>
      </c>
      <c r="J29" s="41">
        <f>IF('All Form Data'!AA31="","",'All Form Data'!AA31)</f>
        <v>2019</v>
      </c>
      <c r="K29" s="72"/>
      <c r="L29" s="41" t="str">
        <f>IF('All Form Data'!AF31="","",'All Form Data'!AF31)</f>
        <v>না</v>
      </c>
      <c r="M29" s="93" t="str">
        <f>IF('All Form Data'!AG31="","",'All Form Data'!AG31)</f>
        <v/>
      </c>
    </row>
    <row r="30" spans="1:13" ht="40.5" customHeight="1" x14ac:dyDescent="0.25">
      <c r="A30" s="73">
        <v>24</v>
      </c>
      <c r="B30" s="54">
        <f>'All Form Data'!C32</f>
        <v>250111915</v>
      </c>
      <c r="C30" s="41" t="str">
        <f>IF('All Form Data'!F32="","",'All Form Data'!F32)</f>
        <v>মোঃ কামরুল হাসান</v>
      </c>
      <c r="D30" s="41" t="str">
        <f>IF('All Form Data'!I32="","",'All Form Data'!I32)</f>
        <v>মোঃ শামসুল আলম</v>
      </c>
      <c r="E30" s="41" t="str">
        <f>IF('All Form Data'!K32="","",'All Form Data'!K32)</f>
        <v>খতিজা বেগম</v>
      </c>
      <c r="F30" s="55" t="str">
        <f>IF('All Form Data'!N32="","",'All Form Data'!N32)</f>
        <v>01854189622</v>
      </c>
      <c r="G30" s="90" t="str">
        <f>IF('All Form Data'!M32="","",'All Form Data'!M32)</f>
        <v>20061518647131789</v>
      </c>
      <c r="H30" s="86" t="str">
        <f>IF('All Form Data'!G32="","",'All Form Data'!G32)</f>
        <v>27.02.2006</v>
      </c>
      <c r="I30" s="41" t="str">
        <f>IF('All Form Data'!Y32="","",'All Form Data'!Y32)</f>
        <v>এস,এস,সি</v>
      </c>
      <c r="J30" s="41">
        <f>IF('All Form Data'!AA32="","",'All Form Data'!AA32)</f>
        <v>2025</v>
      </c>
      <c r="K30" s="72"/>
      <c r="L30" s="41" t="str">
        <f>IF('All Form Data'!AF32="","",'All Form Data'!AF32)</f>
        <v>না</v>
      </c>
      <c r="M30" s="93" t="str">
        <f>IF('All Form Data'!AG32="","",'All Form Data'!AG32)</f>
        <v/>
      </c>
    </row>
    <row r="31" spans="1:13" ht="15.6" customHeight="1" x14ac:dyDescent="0.25">
      <c r="A31" s="56"/>
      <c r="B31" s="39"/>
      <c r="C31" s="40"/>
      <c r="D31" s="40"/>
      <c r="E31" s="39"/>
      <c r="F31" s="39"/>
      <c r="G31" s="39"/>
      <c r="H31" s="167"/>
      <c r="I31" s="40"/>
      <c r="J31" s="40"/>
      <c r="K31" s="167"/>
      <c r="L31" s="167"/>
      <c r="M31" s="167"/>
    </row>
    <row r="32" spans="1:13" ht="15.6" customHeight="1" x14ac:dyDescent="0.25">
      <c r="A32" s="56"/>
      <c r="B32" s="57"/>
      <c r="C32" s="40"/>
      <c r="D32" s="40"/>
      <c r="E32" s="39"/>
      <c r="F32" s="167"/>
      <c r="G32" s="39"/>
      <c r="H32" s="167"/>
      <c r="I32" s="40"/>
      <c r="J32" s="40"/>
      <c r="K32" s="167"/>
      <c r="L32" s="167"/>
      <c r="M32" s="167"/>
    </row>
    <row r="33" spans="1:13" ht="15.6" customHeight="1" x14ac:dyDescent="0.25">
      <c r="A33" s="56"/>
      <c r="B33" s="57"/>
      <c r="C33" s="40"/>
      <c r="D33" s="40"/>
      <c r="E33" s="39"/>
      <c r="F33" s="167"/>
      <c r="G33" s="39"/>
      <c r="H33" s="167"/>
      <c r="I33" s="40"/>
      <c r="J33" s="40"/>
      <c r="K33" s="167"/>
      <c r="L33" s="167"/>
      <c r="M33" s="167"/>
    </row>
    <row r="34" spans="1:13" ht="15.6" customHeight="1" x14ac:dyDescent="0.25">
      <c r="A34" s="56"/>
      <c r="B34" s="57"/>
      <c r="C34" s="40"/>
      <c r="D34" s="40"/>
      <c r="E34" s="39"/>
      <c r="F34" s="167"/>
      <c r="G34" s="39"/>
      <c r="H34" s="167"/>
      <c r="I34" s="40"/>
      <c r="J34" s="40"/>
      <c r="K34" s="167"/>
      <c r="L34" s="167"/>
      <c r="M34" s="167"/>
    </row>
    <row r="35" spans="1:13" ht="15.6" customHeight="1" x14ac:dyDescent="0.25">
      <c r="A35" s="57"/>
      <c r="B35" s="57"/>
      <c r="C35" s="40"/>
      <c r="D35" s="40"/>
      <c r="E35" s="39"/>
      <c r="F35" s="167"/>
      <c r="G35" s="39"/>
      <c r="H35" s="167"/>
      <c r="I35" s="40"/>
      <c r="J35" s="40"/>
      <c r="K35" s="167"/>
      <c r="L35" s="167"/>
      <c r="M35" s="167"/>
    </row>
    <row r="36" spans="1:13" ht="15.6" customHeight="1" x14ac:dyDescent="0.25">
      <c r="A36" s="57"/>
      <c r="B36" s="39"/>
      <c r="C36" s="40"/>
      <c r="D36" s="40"/>
      <c r="E36" s="39"/>
      <c r="F36" s="39"/>
      <c r="G36" s="57"/>
      <c r="H36" s="167"/>
      <c r="I36" s="40"/>
      <c r="J36" s="40"/>
      <c r="K36" s="167"/>
      <c r="L36" s="167"/>
      <c r="M36" s="167"/>
    </row>
    <row r="37" spans="1:13" ht="15.6" customHeight="1" x14ac:dyDescent="0.25">
      <c r="A37" s="57"/>
      <c r="B37" s="39"/>
      <c r="C37" s="40"/>
      <c r="D37" s="40"/>
      <c r="E37" s="39"/>
      <c r="F37" s="39"/>
      <c r="G37" s="57"/>
      <c r="H37" s="167"/>
      <c r="I37" s="40"/>
      <c r="J37" s="40"/>
      <c r="K37" s="167"/>
      <c r="L37" s="167"/>
      <c r="M37" s="167"/>
    </row>
    <row r="38" spans="1:13" ht="15.6" customHeight="1" x14ac:dyDescent="0.25">
      <c r="A38" s="57"/>
      <c r="B38" s="57"/>
      <c r="C38" s="40"/>
      <c r="D38" s="40"/>
      <c r="E38" s="39"/>
      <c r="F38" s="39"/>
      <c r="G38" s="57"/>
      <c r="H38" s="167"/>
      <c r="I38" s="40"/>
      <c r="J38" s="40"/>
      <c r="K38" s="167"/>
      <c r="L38" s="167"/>
      <c r="M38" s="167"/>
    </row>
    <row r="39" spans="1:13" ht="15.6" customHeight="1" x14ac:dyDescent="0.25">
      <c r="A39" s="57"/>
      <c r="B39" s="57"/>
      <c r="C39" s="40"/>
      <c r="D39" s="40"/>
      <c r="E39" s="39"/>
      <c r="F39" s="39"/>
      <c r="G39" s="57"/>
      <c r="H39" s="167"/>
      <c r="I39" s="40"/>
      <c r="J39" s="40"/>
      <c r="K39" s="167"/>
      <c r="L39" s="167"/>
      <c r="M39" s="167"/>
    </row>
    <row r="40" spans="1:13" ht="15.6" customHeight="1" x14ac:dyDescent="0.25">
      <c r="A40" s="57"/>
      <c r="B40" s="57"/>
      <c r="C40" s="40"/>
      <c r="D40" s="40"/>
      <c r="E40" s="39"/>
      <c r="F40" s="39"/>
      <c r="G40" s="57"/>
      <c r="H40" s="167"/>
      <c r="I40" s="40"/>
      <c r="J40" s="40"/>
      <c r="K40" s="167"/>
      <c r="L40" s="167"/>
      <c r="M40" s="167"/>
    </row>
    <row r="41" spans="1:13" ht="15.6" customHeight="1" x14ac:dyDescent="0.25">
      <c r="A41" s="57"/>
      <c r="B41" s="57"/>
      <c r="C41" s="40"/>
      <c r="D41" s="40"/>
      <c r="E41" s="39"/>
      <c r="F41" s="39"/>
      <c r="G41" s="57"/>
      <c r="H41" s="167"/>
      <c r="I41" s="40"/>
      <c r="J41" s="40"/>
      <c r="K41" s="167"/>
      <c r="L41" s="167"/>
      <c r="M41" s="167"/>
    </row>
    <row r="42" spans="1:13" ht="15.6" customHeight="1" x14ac:dyDescent="0.25">
      <c r="A42" s="57"/>
      <c r="B42" s="57"/>
      <c r="C42" s="40"/>
      <c r="D42" s="40"/>
      <c r="E42" s="39"/>
      <c r="F42" s="39"/>
      <c r="G42" s="57"/>
      <c r="H42" s="167"/>
      <c r="I42" s="40"/>
      <c r="J42" s="40"/>
      <c r="K42" s="167"/>
      <c r="L42" s="167"/>
      <c r="M42" s="167"/>
    </row>
    <row r="43" spans="1:13" ht="15.6" customHeight="1" x14ac:dyDescent="0.25">
      <c r="A43" s="57"/>
      <c r="B43" s="57"/>
      <c r="C43" s="40"/>
      <c r="D43" s="40"/>
      <c r="E43" s="39"/>
      <c r="F43" s="39"/>
      <c r="G43" s="57"/>
      <c r="H43" s="167"/>
      <c r="I43" s="40"/>
      <c r="J43" s="40"/>
      <c r="K43" s="167"/>
      <c r="L43" s="167"/>
      <c r="M43" s="167"/>
    </row>
    <row r="44" spans="1:13" ht="15.6" customHeight="1" x14ac:dyDescent="0.25">
      <c r="A44" s="57"/>
      <c r="B44" s="57"/>
      <c r="C44" s="40"/>
      <c r="D44" s="40"/>
      <c r="E44" s="39"/>
      <c r="F44" s="39"/>
      <c r="G44" s="57"/>
      <c r="H44" s="167"/>
      <c r="I44" s="40"/>
      <c r="J44" s="40"/>
      <c r="K44" s="167"/>
      <c r="L44" s="167"/>
      <c r="M44" s="167"/>
    </row>
    <row r="45" spans="1:13" ht="15.6" customHeight="1" x14ac:dyDescent="0.25">
      <c r="A45" s="57"/>
      <c r="B45" s="57"/>
      <c r="C45" s="40"/>
      <c r="D45" s="40"/>
      <c r="E45" s="39"/>
      <c r="F45" s="39"/>
      <c r="G45" s="57"/>
      <c r="H45" s="167"/>
      <c r="I45" s="40"/>
      <c r="J45" s="40"/>
      <c r="K45" s="167"/>
      <c r="L45" s="167"/>
      <c r="M45" s="167"/>
    </row>
    <row r="46" spans="1:13" ht="15.6" customHeight="1" x14ac:dyDescent="0.25">
      <c r="A46" s="57"/>
      <c r="B46" s="57"/>
      <c r="C46" s="40"/>
      <c r="D46" s="40"/>
      <c r="E46" s="39"/>
      <c r="F46" s="167"/>
      <c r="G46" s="57"/>
      <c r="H46" s="167"/>
      <c r="I46" s="40"/>
      <c r="J46" s="40"/>
      <c r="K46" s="167"/>
      <c r="L46" s="167"/>
      <c r="M46" s="167"/>
    </row>
    <row r="47" spans="1:13" ht="15.6" customHeight="1" x14ac:dyDescent="0.25">
      <c r="A47" s="57"/>
      <c r="B47" s="57"/>
      <c r="C47" s="40"/>
      <c r="D47" s="40"/>
      <c r="E47" s="39"/>
      <c r="F47" s="167"/>
      <c r="G47" s="57"/>
      <c r="H47" s="167"/>
      <c r="I47" s="40"/>
      <c r="J47" s="40"/>
      <c r="K47" s="167"/>
      <c r="L47" s="167"/>
      <c r="M47" s="167"/>
    </row>
    <row r="48" spans="1:13" ht="15.6" customHeight="1" x14ac:dyDescent="0.25">
      <c r="A48" s="57"/>
      <c r="B48" s="57"/>
      <c r="C48" s="40"/>
      <c r="D48" s="40"/>
      <c r="E48" s="39"/>
      <c r="F48" s="167"/>
      <c r="G48" s="57"/>
      <c r="H48" s="167"/>
      <c r="I48" s="40"/>
      <c r="J48" s="40"/>
      <c r="K48" s="167"/>
      <c r="L48" s="167"/>
      <c r="M48" s="167"/>
    </row>
    <row r="49" spans="1:13" ht="15.6" customHeight="1" x14ac:dyDescent="0.25">
      <c r="A49" s="57"/>
      <c r="B49" s="57"/>
      <c r="C49" s="40"/>
      <c r="D49" s="40"/>
      <c r="E49" s="39"/>
      <c r="F49" s="167"/>
      <c r="G49" s="57"/>
      <c r="H49" s="167"/>
      <c r="I49" s="40"/>
      <c r="J49" s="40"/>
      <c r="K49" s="167"/>
      <c r="L49" s="167"/>
      <c r="M49" s="167"/>
    </row>
    <row r="50" spans="1:13" ht="15.6" customHeight="1" x14ac:dyDescent="0.25">
      <c r="A50" s="57"/>
      <c r="B50" s="57"/>
      <c r="C50" s="40"/>
      <c r="D50" s="40"/>
      <c r="E50" s="39"/>
      <c r="F50" s="167"/>
      <c r="G50" s="57"/>
      <c r="H50" s="167"/>
      <c r="I50" s="40"/>
      <c r="J50" s="40"/>
      <c r="K50" s="167"/>
      <c r="L50" s="167"/>
      <c r="M50" s="167"/>
    </row>
    <row r="51" spans="1:13" ht="15.6" customHeight="1" x14ac:dyDescent="0.25">
      <c r="A51" s="57"/>
      <c r="B51" s="57"/>
      <c r="C51" s="40"/>
      <c r="D51" s="40"/>
      <c r="E51" s="39"/>
      <c r="F51" s="167"/>
      <c r="G51" s="57"/>
      <c r="H51" s="167"/>
      <c r="I51" s="40"/>
      <c r="J51" s="40"/>
      <c r="K51" s="167"/>
      <c r="L51" s="167"/>
      <c r="M51" s="167"/>
    </row>
    <row r="52" spans="1:13" ht="15.6" customHeight="1" x14ac:dyDescent="0.25">
      <c r="A52" s="57"/>
      <c r="B52" s="57"/>
      <c r="C52" s="40"/>
      <c r="D52" s="40"/>
      <c r="E52" s="39"/>
      <c r="F52" s="167"/>
      <c r="G52" s="57"/>
      <c r="H52" s="167"/>
      <c r="I52" s="40"/>
      <c r="J52" s="40"/>
      <c r="K52" s="167"/>
      <c r="L52" s="167"/>
      <c r="M52" s="167"/>
    </row>
    <row r="53" spans="1:13" ht="15.6" customHeight="1" x14ac:dyDescent="0.25">
      <c r="A53" s="57"/>
      <c r="B53" s="57"/>
      <c r="C53" s="40"/>
      <c r="D53" s="40"/>
      <c r="E53" s="39"/>
      <c r="F53" s="167"/>
      <c r="G53" s="57"/>
      <c r="H53" s="167"/>
      <c r="I53" s="40"/>
      <c r="J53" s="40"/>
      <c r="K53" s="167"/>
      <c r="L53" s="167"/>
      <c r="M53" s="167"/>
    </row>
    <row r="54" spans="1:13" ht="15.6" customHeight="1" x14ac:dyDescent="0.25">
      <c r="A54" s="57"/>
      <c r="B54" s="57"/>
      <c r="C54" s="40"/>
      <c r="D54" s="40"/>
      <c r="E54" s="39"/>
      <c r="F54" s="167"/>
      <c r="G54" s="57"/>
      <c r="H54" s="167"/>
      <c r="I54" s="40"/>
      <c r="J54" s="40"/>
      <c r="K54" s="167"/>
      <c r="L54" s="167"/>
      <c r="M54" s="167"/>
    </row>
    <row r="55" spans="1:13" ht="15.6" customHeight="1" x14ac:dyDescent="0.25">
      <c r="A55" s="57"/>
      <c r="B55" s="57"/>
      <c r="C55" s="40"/>
      <c r="D55" s="40"/>
      <c r="E55" s="39"/>
      <c r="F55" s="167"/>
      <c r="G55" s="57"/>
      <c r="H55" s="167"/>
      <c r="I55" s="40"/>
      <c r="J55" s="40"/>
      <c r="K55" s="167"/>
      <c r="L55" s="167"/>
      <c r="M55" s="167"/>
    </row>
    <row r="56" spans="1:13" ht="15.6" customHeight="1" x14ac:dyDescent="0.25">
      <c r="A56" s="57"/>
      <c r="B56" s="57"/>
      <c r="C56" s="40"/>
      <c r="D56" s="40"/>
      <c r="E56" s="39"/>
      <c r="F56" s="167"/>
      <c r="G56" s="57"/>
      <c r="H56" s="167"/>
      <c r="I56" s="40"/>
      <c r="J56" s="40"/>
      <c r="K56" s="167"/>
      <c r="L56" s="167"/>
      <c r="M56" s="167"/>
    </row>
    <row r="57" spans="1:13" ht="15.6" customHeight="1" x14ac:dyDescent="0.25">
      <c r="A57" s="57"/>
      <c r="B57" s="57"/>
      <c r="C57" s="40"/>
      <c r="D57" s="40"/>
      <c r="E57" s="39"/>
      <c r="F57" s="167"/>
      <c r="G57" s="57"/>
      <c r="H57" s="167"/>
      <c r="I57" s="40"/>
      <c r="J57" s="40"/>
      <c r="K57" s="167"/>
      <c r="L57" s="167"/>
      <c r="M57" s="167"/>
    </row>
    <row r="58" spans="1:13" ht="15.6" customHeight="1" x14ac:dyDescent="0.25">
      <c r="A58" s="57"/>
      <c r="B58" s="57"/>
      <c r="C58" s="40"/>
      <c r="D58" s="40"/>
      <c r="E58" s="39"/>
      <c r="F58" s="167"/>
      <c r="G58" s="57"/>
      <c r="H58" s="167"/>
      <c r="I58" s="40"/>
      <c r="J58" s="40"/>
      <c r="K58" s="167"/>
      <c r="L58" s="167"/>
      <c r="M58" s="167"/>
    </row>
    <row r="59" spans="1:13" ht="15.6" customHeight="1" x14ac:dyDescent="0.25">
      <c r="A59" s="57"/>
      <c r="B59" s="57"/>
      <c r="C59" s="40"/>
      <c r="D59" s="40"/>
      <c r="E59" s="39"/>
      <c r="F59" s="167"/>
      <c r="G59" s="57"/>
      <c r="H59" s="167"/>
      <c r="I59" s="40"/>
      <c r="J59" s="40"/>
      <c r="K59" s="167"/>
      <c r="L59" s="167"/>
      <c r="M59" s="167"/>
    </row>
    <row r="60" spans="1:13" ht="15.6" customHeight="1" x14ac:dyDescent="0.25">
      <c r="A60" s="57"/>
      <c r="B60" s="57"/>
      <c r="C60" s="40"/>
      <c r="D60" s="40"/>
      <c r="E60" s="39"/>
      <c r="F60" s="167"/>
      <c r="G60" s="57"/>
      <c r="H60" s="167"/>
      <c r="I60" s="40"/>
      <c r="J60" s="40"/>
      <c r="K60" s="167"/>
      <c r="L60" s="167"/>
      <c r="M60" s="167"/>
    </row>
    <row r="61" spans="1:13" ht="15.6" customHeight="1" x14ac:dyDescent="0.25">
      <c r="A61" s="57"/>
      <c r="B61" s="57"/>
      <c r="C61" s="40"/>
      <c r="D61" s="40"/>
      <c r="E61" s="39"/>
      <c r="F61" s="167"/>
      <c r="G61" s="57"/>
      <c r="H61" s="167"/>
      <c r="I61" s="40"/>
      <c r="J61" s="40"/>
      <c r="K61" s="167"/>
      <c r="L61" s="167"/>
      <c r="M61" s="167"/>
    </row>
    <row r="62" spans="1:13" ht="15.6" customHeight="1" x14ac:dyDescent="0.25">
      <c r="A62" s="57"/>
      <c r="B62" s="57"/>
      <c r="C62" s="40"/>
      <c r="D62" s="40"/>
      <c r="E62" s="39"/>
      <c r="F62" s="167"/>
      <c r="G62" s="57"/>
      <c r="H62" s="167"/>
      <c r="I62" s="40"/>
      <c r="J62" s="40"/>
      <c r="K62" s="167"/>
      <c r="L62" s="167"/>
      <c r="M62" s="167"/>
    </row>
    <row r="63" spans="1:13" ht="15.6" customHeight="1" x14ac:dyDescent="0.25">
      <c r="A63" s="57"/>
      <c r="B63" s="57"/>
      <c r="C63" s="40"/>
      <c r="D63" s="40"/>
      <c r="E63" s="39"/>
      <c r="F63" s="167"/>
      <c r="G63" s="57"/>
      <c r="H63" s="167"/>
      <c r="I63" s="40"/>
      <c r="J63" s="40"/>
      <c r="K63" s="167"/>
      <c r="L63" s="167"/>
      <c r="M63" s="167"/>
    </row>
    <row r="64" spans="1:13" ht="15.6" customHeight="1" x14ac:dyDescent="0.25">
      <c r="A64" s="57"/>
      <c r="B64" s="57"/>
      <c r="C64" s="40"/>
      <c r="D64" s="40"/>
      <c r="E64" s="39"/>
      <c r="F64" s="167"/>
      <c r="G64" s="57"/>
      <c r="H64" s="167"/>
      <c r="I64" s="40"/>
      <c r="J64" s="40"/>
      <c r="K64" s="167"/>
      <c r="L64" s="167"/>
      <c r="M64" s="167"/>
    </row>
    <row r="65" spans="1:13" ht="15.6" customHeight="1" x14ac:dyDescent="0.25">
      <c r="A65" s="57"/>
      <c r="B65" s="57"/>
      <c r="C65" s="40"/>
      <c r="D65" s="40"/>
      <c r="E65" s="39"/>
      <c r="F65" s="167"/>
      <c r="G65" s="57"/>
      <c r="H65" s="167"/>
      <c r="I65" s="40"/>
      <c r="J65" s="40"/>
      <c r="K65" s="167"/>
      <c r="L65" s="167"/>
      <c r="M65" s="167"/>
    </row>
    <row r="66" spans="1:13" ht="15.6" customHeight="1" x14ac:dyDescent="0.25">
      <c r="A66" s="57"/>
      <c r="B66" s="57"/>
      <c r="C66" s="40"/>
      <c r="D66" s="40"/>
      <c r="E66" s="39"/>
      <c r="F66" s="167"/>
      <c r="G66" s="57"/>
      <c r="H66" s="167"/>
      <c r="I66" s="40"/>
      <c r="J66" s="40"/>
      <c r="K66" s="167"/>
      <c r="L66" s="167"/>
      <c r="M66" s="167"/>
    </row>
    <row r="67" spans="1:13" ht="15.6" customHeight="1" x14ac:dyDescent="0.25">
      <c r="A67" s="57"/>
      <c r="B67" s="57"/>
      <c r="C67" s="40"/>
      <c r="D67" s="40"/>
      <c r="E67" s="39"/>
      <c r="F67" s="167"/>
      <c r="G67" s="57"/>
      <c r="H67" s="167"/>
      <c r="I67" s="40"/>
      <c r="J67" s="40"/>
      <c r="K67" s="167"/>
      <c r="L67" s="167"/>
      <c r="M67" s="167"/>
    </row>
    <row r="68" spans="1:13" ht="15.6" customHeight="1" x14ac:dyDescent="0.25">
      <c r="A68" s="57"/>
      <c r="B68" s="57"/>
      <c r="C68" s="40"/>
      <c r="D68" s="40"/>
      <c r="E68" s="39"/>
      <c r="F68" s="167"/>
      <c r="G68" s="57"/>
      <c r="H68" s="167"/>
      <c r="I68" s="40"/>
      <c r="J68" s="40"/>
      <c r="K68" s="167"/>
      <c r="L68" s="167"/>
      <c r="M68" s="167"/>
    </row>
    <row r="69" spans="1:13" ht="15.6" customHeight="1" x14ac:dyDescent="0.25">
      <c r="A69" s="57"/>
      <c r="B69" s="57"/>
      <c r="C69" s="40"/>
      <c r="D69" s="40"/>
      <c r="E69" s="39"/>
      <c r="F69" s="167"/>
      <c r="G69" s="57"/>
      <c r="H69" s="167"/>
      <c r="I69" s="40"/>
      <c r="J69" s="40"/>
      <c r="K69" s="167"/>
      <c r="L69" s="167"/>
      <c r="M69" s="167"/>
    </row>
    <row r="70" spans="1:13" ht="15.6" customHeight="1" x14ac:dyDescent="0.25">
      <c r="A70" s="57"/>
      <c r="B70" s="57"/>
      <c r="C70" s="40"/>
      <c r="D70" s="40"/>
      <c r="E70" s="39"/>
      <c r="F70" s="167"/>
      <c r="G70" s="57"/>
      <c r="H70" s="167"/>
      <c r="I70" s="40"/>
      <c r="J70" s="40"/>
      <c r="K70" s="167"/>
      <c r="L70" s="167"/>
      <c r="M70" s="167"/>
    </row>
    <row r="71" spans="1:13" ht="15.6" customHeight="1" x14ac:dyDescent="0.25">
      <c r="A71" s="57"/>
      <c r="B71" s="57"/>
      <c r="C71" s="40"/>
      <c r="D71" s="40"/>
      <c r="E71" s="39"/>
      <c r="F71" s="167"/>
      <c r="G71" s="57"/>
      <c r="H71" s="167"/>
      <c r="I71" s="40"/>
      <c r="J71" s="40"/>
      <c r="K71" s="167"/>
      <c r="L71" s="167"/>
      <c r="M71" s="167"/>
    </row>
    <row r="72" spans="1:13" ht="15.6" customHeight="1" x14ac:dyDescent="0.25">
      <c r="A72" s="57"/>
      <c r="B72" s="57"/>
      <c r="C72" s="40"/>
      <c r="D72" s="40"/>
      <c r="E72" s="39"/>
      <c r="F72" s="167"/>
      <c r="G72" s="57"/>
      <c r="H72" s="167"/>
      <c r="I72" s="40"/>
      <c r="J72" s="40"/>
      <c r="K72" s="167"/>
      <c r="L72" s="167"/>
      <c r="M72" s="167"/>
    </row>
    <row r="73" spans="1:13" ht="15.6" customHeight="1" x14ac:dyDescent="0.25">
      <c r="A73" s="57"/>
      <c r="B73" s="57"/>
      <c r="C73" s="40"/>
      <c r="D73" s="40"/>
      <c r="E73" s="39"/>
      <c r="F73" s="167"/>
      <c r="G73" s="57"/>
      <c r="H73" s="167"/>
      <c r="I73" s="40"/>
      <c r="J73" s="40"/>
      <c r="K73" s="167"/>
      <c r="L73" s="167"/>
      <c r="M73" s="167"/>
    </row>
    <row r="74" spans="1:13" ht="15.6" customHeight="1" x14ac:dyDescent="0.25">
      <c r="A74" s="57"/>
      <c r="B74" s="57"/>
      <c r="C74" s="40"/>
      <c r="D74" s="40"/>
      <c r="E74" s="39"/>
      <c r="F74" s="167"/>
      <c r="G74" s="57"/>
      <c r="H74" s="167"/>
      <c r="I74" s="40"/>
      <c r="J74" s="40"/>
      <c r="K74" s="167"/>
      <c r="L74" s="167"/>
      <c r="M74" s="167"/>
    </row>
    <row r="75" spans="1:13" ht="15.6" customHeight="1" x14ac:dyDescent="0.25">
      <c r="A75" s="57"/>
      <c r="B75" s="57"/>
      <c r="C75" s="40"/>
      <c r="D75" s="40"/>
      <c r="E75" s="39"/>
      <c r="F75" s="167"/>
      <c r="G75" s="57"/>
      <c r="H75" s="167"/>
      <c r="I75" s="40"/>
      <c r="J75" s="40"/>
      <c r="K75" s="167"/>
      <c r="L75" s="167"/>
      <c r="M75" s="167"/>
    </row>
    <row r="76" spans="1:13" ht="15.6" customHeight="1" x14ac:dyDescent="0.25">
      <c r="A76" s="57"/>
      <c r="B76" s="57"/>
      <c r="C76" s="40"/>
      <c r="D76" s="40"/>
      <c r="E76" s="39"/>
      <c r="F76" s="167"/>
      <c r="G76" s="57"/>
      <c r="H76" s="167"/>
      <c r="I76" s="40"/>
      <c r="J76" s="40"/>
      <c r="K76" s="167"/>
      <c r="L76" s="167"/>
      <c r="M76" s="167"/>
    </row>
    <row r="77" spans="1:13" ht="15.6" customHeight="1" x14ac:dyDescent="0.25">
      <c r="A77" s="57"/>
      <c r="B77" s="57"/>
      <c r="C77" s="40"/>
      <c r="D77" s="40"/>
      <c r="E77" s="39"/>
      <c r="F77" s="167"/>
      <c r="G77" s="57"/>
      <c r="H77" s="167"/>
      <c r="I77" s="40"/>
      <c r="J77" s="40"/>
      <c r="K77" s="167"/>
      <c r="L77" s="167"/>
      <c r="M77" s="167"/>
    </row>
    <row r="78" spans="1:13" ht="15.6" customHeight="1" x14ac:dyDescent="0.25">
      <c r="A78" s="57"/>
      <c r="B78" s="57"/>
      <c r="C78" s="40"/>
      <c r="D78" s="40"/>
      <c r="E78" s="39"/>
      <c r="F78" s="167"/>
      <c r="G78" s="57"/>
      <c r="H78" s="167"/>
      <c r="I78" s="40"/>
      <c r="J78" s="40"/>
      <c r="K78" s="167"/>
      <c r="L78" s="167"/>
      <c r="M78" s="167"/>
    </row>
    <row r="79" spans="1:13" ht="15.6" customHeight="1" x14ac:dyDescent="0.25">
      <c r="A79" s="57"/>
      <c r="B79" s="57"/>
      <c r="C79" s="40"/>
      <c r="D79" s="40"/>
      <c r="E79" s="39"/>
      <c r="F79" s="167"/>
      <c r="G79" s="57"/>
      <c r="H79" s="167"/>
      <c r="I79" s="40"/>
      <c r="J79" s="40"/>
      <c r="K79" s="167"/>
      <c r="L79" s="167"/>
      <c r="M79" s="167"/>
    </row>
    <row r="80" spans="1:13" ht="15.6" customHeight="1" x14ac:dyDescent="0.25">
      <c r="A80" s="57"/>
      <c r="B80" s="57"/>
      <c r="C80" s="40"/>
      <c r="D80" s="40"/>
      <c r="E80" s="39"/>
      <c r="F80" s="167"/>
      <c r="G80" s="57"/>
      <c r="H80" s="167"/>
      <c r="I80" s="40"/>
      <c r="J80" s="40"/>
      <c r="K80" s="167"/>
      <c r="L80" s="167"/>
      <c r="M80" s="167"/>
    </row>
    <row r="81" spans="1:13" ht="15.6" customHeight="1" x14ac:dyDescent="0.25">
      <c r="A81" s="57"/>
      <c r="B81" s="57"/>
      <c r="C81" s="40"/>
      <c r="D81" s="40"/>
      <c r="E81" s="39"/>
      <c r="F81" s="167"/>
      <c r="G81" s="57"/>
      <c r="H81" s="167"/>
      <c r="I81" s="40"/>
      <c r="J81" s="40"/>
      <c r="K81" s="167"/>
      <c r="L81" s="167"/>
      <c r="M81" s="167"/>
    </row>
    <row r="82" spans="1:13" ht="15.6" customHeight="1" x14ac:dyDescent="0.25">
      <c r="A82" s="57"/>
      <c r="B82" s="57"/>
      <c r="C82" s="40"/>
      <c r="D82" s="40"/>
      <c r="E82" s="39"/>
      <c r="F82" s="167"/>
      <c r="G82" s="57"/>
      <c r="H82" s="167"/>
      <c r="I82" s="40"/>
      <c r="J82" s="40"/>
      <c r="K82" s="167"/>
      <c r="L82" s="167"/>
      <c r="M82" s="167"/>
    </row>
    <row r="83" spans="1:13" ht="15.6" customHeight="1" x14ac:dyDescent="0.25">
      <c r="A83" s="57"/>
      <c r="B83" s="57"/>
      <c r="C83" s="40"/>
      <c r="D83" s="40"/>
      <c r="E83" s="39"/>
      <c r="F83" s="167"/>
      <c r="G83" s="57"/>
      <c r="H83" s="167"/>
      <c r="I83" s="40"/>
      <c r="J83" s="40"/>
      <c r="K83" s="167"/>
      <c r="L83" s="167"/>
      <c r="M83" s="167"/>
    </row>
    <row r="84" spans="1:13" ht="15.6" customHeight="1" x14ac:dyDescent="0.25">
      <c r="A84" s="57"/>
      <c r="B84" s="57"/>
      <c r="C84" s="40"/>
      <c r="D84" s="40"/>
      <c r="E84" s="39"/>
      <c r="F84" s="167"/>
      <c r="G84" s="57"/>
      <c r="H84" s="167"/>
      <c r="I84" s="40"/>
      <c r="J84" s="40"/>
      <c r="K84" s="167"/>
      <c r="L84" s="167"/>
      <c r="M84" s="167"/>
    </row>
    <row r="85" spans="1:13" ht="15.6" customHeight="1" x14ac:dyDescent="0.25">
      <c r="A85" s="57"/>
      <c r="B85" s="57"/>
      <c r="C85" s="40"/>
      <c r="D85" s="40"/>
      <c r="E85" s="39"/>
      <c r="F85" s="167"/>
      <c r="G85" s="57"/>
      <c r="H85" s="167"/>
      <c r="I85" s="40"/>
      <c r="J85" s="40"/>
      <c r="K85" s="167"/>
      <c r="L85" s="167"/>
      <c r="M85" s="167"/>
    </row>
    <row r="86" spans="1:13" ht="15.6" customHeight="1" x14ac:dyDescent="0.25">
      <c r="A86" s="57"/>
      <c r="B86" s="57"/>
      <c r="C86" s="40"/>
      <c r="D86" s="40"/>
      <c r="E86" s="39"/>
      <c r="F86" s="167"/>
      <c r="G86" s="57"/>
      <c r="H86" s="167"/>
      <c r="I86" s="40"/>
      <c r="J86" s="40"/>
      <c r="K86" s="167"/>
      <c r="L86" s="167"/>
      <c r="M86" s="167"/>
    </row>
    <row r="87" spans="1:13" ht="15.6" customHeight="1" x14ac:dyDescent="0.25">
      <c r="A87" s="57"/>
      <c r="B87" s="57"/>
      <c r="C87" s="40"/>
      <c r="D87" s="40"/>
      <c r="E87" s="39"/>
      <c r="F87" s="167"/>
      <c r="G87" s="57"/>
      <c r="H87" s="167"/>
      <c r="I87" s="40"/>
      <c r="J87" s="40"/>
      <c r="K87" s="167"/>
      <c r="L87" s="167"/>
      <c r="M87" s="167"/>
    </row>
    <row r="88" spans="1:13" ht="15.6" customHeight="1" x14ac:dyDescent="0.25">
      <c r="A88" s="57"/>
      <c r="B88" s="57"/>
      <c r="C88" s="40"/>
      <c r="D88" s="40"/>
      <c r="E88" s="39"/>
      <c r="F88" s="167"/>
      <c r="G88" s="57"/>
      <c r="H88" s="167"/>
      <c r="I88" s="40"/>
      <c r="J88" s="40"/>
      <c r="K88" s="167"/>
      <c r="L88" s="167"/>
      <c r="M88" s="167"/>
    </row>
    <row r="89" spans="1:13" ht="15.6" customHeight="1" x14ac:dyDescent="0.25">
      <c r="A89" s="57"/>
      <c r="B89" s="57"/>
      <c r="C89" s="40"/>
      <c r="D89" s="40"/>
      <c r="E89" s="39"/>
      <c r="F89" s="167"/>
      <c r="G89" s="57"/>
      <c r="H89" s="167"/>
      <c r="I89" s="40"/>
      <c r="J89" s="40"/>
      <c r="K89" s="167"/>
      <c r="L89" s="167"/>
      <c r="M89" s="167"/>
    </row>
    <row r="90" spans="1:13" ht="15.6" customHeight="1" x14ac:dyDescent="0.25">
      <c r="A90" s="57"/>
      <c r="B90" s="57"/>
      <c r="C90" s="40"/>
      <c r="D90" s="40"/>
      <c r="E90" s="39"/>
      <c r="F90" s="167"/>
      <c r="G90" s="57"/>
      <c r="H90" s="167"/>
      <c r="I90" s="40"/>
      <c r="J90" s="40"/>
      <c r="K90" s="167"/>
      <c r="L90" s="167"/>
      <c r="M90" s="167"/>
    </row>
    <row r="91" spans="1:13" ht="15.6" customHeight="1" x14ac:dyDescent="0.25">
      <c r="A91" s="57"/>
      <c r="B91" s="57"/>
      <c r="C91" s="40"/>
      <c r="D91" s="40"/>
      <c r="E91" s="39"/>
      <c r="F91" s="167"/>
      <c r="G91" s="57"/>
      <c r="H91" s="167"/>
      <c r="I91" s="40"/>
      <c r="J91" s="40"/>
      <c r="K91" s="167"/>
      <c r="L91" s="167"/>
      <c r="M91" s="167"/>
    </row>
    <row r="92" spans="1:13" ht="15.6" customHeight="1" x14ac:dyDescent="0.25">
      <c r="A92" s="57"/>
      <c r="B92" s="57"/>
      <c r="C92" s="40"/>
      <c r="D92" s="40"/>
      <c r="E92" s="39"/>
      <c r="F92" s="167"/>
      <c r="G92" s="57"/>
      <c r="H92" s="167"/>
      <c r="I92" s="40"/>
      <c r="J92" s="40"/>
      <c r="K92" s="167"/>
      <c r="L92" s="167"/>
      <c r="M92" s="167"/>
    </row>
    <row r="93" spans="1:13" ht="15.6" customHeight="1" x14ac:dyDescent="0.25">
      <c r="A93" s="57"/>
      <c r="B93" s="57"/>
      <c r="C93" s="40"/>
      <c r="D93" s="40"/>
      <c r="E93" s="39"/>
      <c r="F93" s="167"/>
      <c r="G93" s="57"/>
      <c r="H93" s="167"/>
      <c r="I93" s="40"/>
      <c r="J93" s="40"/>
      <c r="K93" s="167"/>
      <c r="L93" s="167"/>
      <c r="M93" s="167"/>
    </row>
    <row r="94" spans="1:13" ht="15.6" customHeight="1" x14ac:dyDescent="0.25">
      <c r="A94" s="57"/>
      <c r="B94" s="57"/>
      <c r="C94" s="40"/>
      <c r="D94" s="40"/>
      <c r="E94" s="39"/>
      <c r="F94" s="167"/>
      <c r="G94" s="57"/>
      <c r="H94" s="167"/>
      <c r="I94" s="40"/>
      <c r="J94" s="40"/>
      <c r="K94" s="167"/>
      <c r="L94" s="167"/>
      <c r="M94" s="167"/>
    </row>
    <row r="95" spans="1:13" ht="15.6" customHeight="1" x14ac:dyDescent="0.25">
      <c r="A95" s="57"/>
      <c r="B95" s="57"/>
      <c r="C95" s="40"/>
      <c r="D95" s="40"/>
      <c r="E95" s="39"/>
      <c r="F95" s="167"/>
      <c r="G95" s="57"/>
      <c r="H95" s="167"/>
      <c r="I95" s="40"/>
      <c r="J95" s="40"/>
      <c r="K95" s="167"/>
      <c r="L95" s="167"/>
      <c r="M95" s="167"/>
    </row>
    <row r="96" spans="1:13" ht="15.6" customHeight="1" x14ac:dyDescent="0.25">
      <c r="A96" s="57"/>
      <c r="B96" s="57"/>
      <c r="C96" s="40"/>
      <c r="D96" s="40"/>
      <c r="E96" s="39"/>
      <c r="F96" s="167"/>
      <c r="G96" s="57"/>
      <c r="H96" s="167"/>
      <c r="I96" s="40"/>
      <c r="J96" s="40"/>
      <c r="K96" s="167"/>
      <c r="L96" s="167"/>
      <c r="M96" s="167"/>
    </row>
    <row r="97" spans="1:13" ht="15.6" customHeight="1" x14ac:dyDescent="0.25">
      <c r="A97" s="57"/>
      <c r="B97" s="57"/>
      <c r="C97" s="40"/>
      <c r="D97" s="40"/>
      <c r="E97" s="39"/>
      <c r="F97" s="167"/>
      <c r="G97" s="57"/>
      <c r="H97" s="167"/>
      <c r="I97" s="40"/>
      <c r="J97" s="40"/>
      <c r="K97" s="167"/>
      <c r="L97" s="167"/>
      <c r="M97" s="167"/>
    </row>
    <row r="98" spans="1:13" ht="77.099999999999994" customHeight="1" x14ac:dyDescent="0.25">
      <c r="A98" s="167"/>
      <c r="B98" s="167"/>
      <c r="C98" s="167"/>
      <c r="D98" s="167"/>
      <c r="E98" s="167"/>
      <c r="F98" s="167"/>
      <c r="G98" s="167"/>
      <c r="H98" s="167"/>
      <c r="I98" s="167"/>
      <c r="J98" s="167"/>
      <c r="K98" s="167"/>
      <c r="L98" s="167"/>
      <c r="M98" s="167"/>
    </row>
    <row r="99" spans="1:13" ht="19.5" customHeight="1" x14ac:dyDescent="0.25">
      <c r="A99" s="56"/>
      <c r="B99" s="56"/>
      <c r="C99" s="56"/>
      <c r="D99" s="57"/>
      <c r="E99" s="56"/>
      <c r="F99" s="56"/>
      <c r="G99" s="56"/>
      <c r="H99" s="56"/>
      <c r="I99" s="56"/>
      <c r="J99" s="56"/>
      <c r="K99" s="56"/>
      <c r="L99" s="56"/>
      <c r="M99" s="56"/>
    </row>
    <row r="100" spans="1:13" ht="15.6" customHeight="1" x14ac:dyDescent="0.25">
      <c r="A100" s="167"/>
      <c r="B100" s="57"/>
      <c r="C100" s="57"/>
      <c r="D100" s="57"/>
      <c r="E100" s="167"/>
      <c r="F100" s="167"/>
      <c r="G100" s="167"/>
      <c r="H100" s="167"/>
      <c r="I100" s="167"/>
      <c r="J100" s="167"/>
      <c r="K100" s="167"/>
      <c r="L100" s="167"/>
      <c r="M100" s="167"/>
    </row>
    <row r="101" spans="1:13" ht="15.6" customHeight="1" x14ac:dyDescent="0.25">
      <c r="A101" s="167"/>
      <c r="B101" s="57"/>
      <c r="C101" s="57"/>
      <c r="D101" s="57"/>
      <c r="E101" s="167"/>
      <c r="F101" s="167"/>
      <c r="G101" s="167"/>
      <c r="H101" s="167"/>
      <c r="I101" s="167"/>
      <c r="J101" s="167"/>
      <c r="K101" s="167"/>
      <c r="L101" s="167"/>
      <c r="M101" s="167"/>
    </row>
    <row r="102" spans="1:13" ht="15.6" customHeight="1" x14ac:dyDescent="0.25">
      <c r="A102" s="167"/>
      <c r="B102" s="57"/>
      <c r="C102" s="57"/>
      <c r="D102" s="57"/>
      <c r="E102" s="167"/>
      <c r="F102" s="167"/>
      <c r="G102" s="167"/>
      <c r="H102" s="167"/>
      <c r="I102" s="167"/>
      <c r="J102" s="167"/>
      <c r="K102" s="167"/>
      <c r="L102" s="167"/>
      <c r="M102" s="167"/>
    </row>
    <row r="103" spans="1:13" ht="15.6" customHeight="1" x14ac:dyDescent="0.25">
      <c r="A103" s="167"/>
      <c r="B103" s="57"/>
      <c r="C103" s="57"/>
      <c r="D103" s="57"/>
      <c r="E103" s="167"/>
      <c r="F103" s="167"/>
      <c r="G103" s="167"/>
      <c r="H103" s="167"/>
      <c r="I103" s="167"/>
      <c r="J103" s="167"/>
      <c r="K103" s="167"/>
      <c r="L103" s="167"/>
      <c r="M103" s="167"/>
    </row>
    <row r="104" spans="1:13" ht="15.6" customHeight="1" x14ac:dyDescent="0.25">
      <c r="A104" s="167"/>
      <c r="B104" s="57"/>
      <c r="C104" s="57"/>
      <c r="D104" s="57"/>
      <c r="E104" s="167"/>
      <c r="F104" s="167"/>
      <c r="G104" s="167"/>
      <c r="H104" s="167"/>
      <c r="I104" s="167"/>
      <c r="J104" s="167"/>
      <c r="K104" s="167"/>
      <c r="L104" s="167"/>
      <c r="M104" s="167"/>
    </row>
    <row r="105" spans="1:13" ht="15.6" customHeight="1" x14ac:dyDescent="0.25">
      <c r="A105" s="167"/>
      <c r="B105" s="57"/>
      <c r="C105" s="57"/>
      <c r="D105" s="57"/>
      <c r="E105" s="167"/>
      <c r="F105" s="167"/>
      <c r="G105" s="167"/>
      <c r="H105" s="167"/>
      <c r="I105" s="167"/>
      <c r="J105" s="167"/>
      <c r="K105" s="167"/>
      <c r="L105" s="167"/>
      <c r="M105" s="167"/>
    </row>
    <row r="106" spans="1:13" ht="15.6" customHeight="1" x14ac:dyDescent="0.25">
      <c r="A106" s="167"/>
      <c r="B106" s="57"/>
      <c r="C106" s="57"/>
      <c r="D106" s="57"/>
      <c r="E106" s="167"/>
      <c r="F106" s="167"/>
      <c r="G106" s="167"/>
      <c r="H106" s="167"/>
      <c r="I106" s="167"/>
      <c r="J106" s="167"/>
      <c r="K106" s="167"/>
      <c r="L106" s="167"/>
      <c r="M106" s="167"/>
    </row>
    <row r="107" spans="1:13" ht="15.6" customHeight="1" x14ac:dyDescent="0.25">
      <c r="A107" s="167"/>
      <c r="B107" s="57"/>
      <c r="C107" s="57"/>
      <c r="D107" s="57"/>
      <c r="E107" s="167"/>
      <c r="F107" s="167"/>
      <c r="G107" s="167"/>
      <c r="H107" s="167"/>
      <c r="I107" s="167"/>
      <c r="J107" s="167"/>
      <c r="K107" s="167"/>
      <c r="L107" s="167"/>
      <c r="M107" s="167"/>
    </row>
    <row r="108" spans="1:13" ht="15.6" customHeight="1" x14ac:dyDescent="0.25">
      <c r="A108" s="167"/>
      <c r="B108" s="57"/>
      <c r="C108" s="57"/>
      <c r="D108" s="57"/>
      <c r="E108" s="167"/>
      <c r="F108" s="167"/>
      <c r="G108" s="167"/>
      <c r="H108" s="167"/>
      <c r="I108" s="167"/>
      <c r="J108" s="167"/>
      <c r="K108" s="167"/>
      <c r="L108" s="167"/>
      <c r="M108" s="167"/>
    </row>
    <row r="109" spans="1:13" ht="15.6" customHeight="1" x14ac:dyDescent="0.25">
      <c r="A109" s="167"/>
      <c r="B109" s="57"/>
      <c r="C109" s="57"/>
      <c r="D109" s="57"/>
      <c r="E109" s="167"/>
      <c r="F109" s="167"/>
      <c r="G109" s="167"/>
      <c r="H109" s="167"/>
      <c r="I109" s="167"/>
      <c r="J109" s="167"/>
      <c r="K109" s="167"/>
      <c r="L109" s="167"/>
      <c r="M109" s="167"/>
    </row>
    <row r="110" spans="1:13" ht="15.6" customHeight="1" x14ac:dyDescent="0.25">
      <c r="A110" s="167"/>
      <c r="B110" s="57"/>
      <c r="C110" s="57"/>
      <c r="D110" s="57"/>
      <c r="E110" s="167"/>
      <c r="F110" s="167"/>
      <c r="G110" s="167"/>
      <c r="H110" s="167"/>
      <c r="I110" s="167"/>
      <c r="J110" s="167"/>
      <c r="K110" s="167"/>
      <c r="L110" s="167"/>
      <c r="M110" s="167"/>
    </row>
    <row r="111" spans="1:13" ht="15.6" customHeight="1" x14ac:dyDescent="0.25">
      <c r="A111" s="167"/>
      <c r="B111" s="57"/>
      <c r="C111" s="57"/>
      <c r="D111" s="57"/>
      <c r="E111" s="167"/>
      <c r="F111" s="167"/>
      <c r="G111" s="167"/>
      <c r="H111" s="167"/>
      <c r="I111" s="167"/>
      <c r="J111" s="167"/>
      <c r="K111" s="167"/>
      <c r="L111" s="167"/>
      <c r="M111" s="167"/>
    </row>
    <row r="112" spans="1:13" ht="15.6" customHeight="1" x14ac:dyDescent="0.25">
      <c r="A112" s="167"/>
      <c r="B112" s="57"/>
      <c r="C112" s="57"/>
      <c r="D112" s="57"/>
      <c r="E112" s="167"/>
      <c r="F112" s="167"/>
      <c r="G112" s="167"/>
      <c r="H112" s="167"/>
      <c r="I112" s="167"/>
      <c r="J112" s="167"/>
      <c r="K112" s="167"/>
      <c r="L112" s="167"/>
      <c r="M112" s="167"/>
    </row>
    <row r="113" spans="1:13" ht="15.6" customHeight="1" x14ac:dyDescent="0.25">
      <c r="A113" s="167"/>
      <c r="B113" s="57"/>
      <c r="C113" s="57"/>
      <c r="D113" s="57"/>
      <c r="E113" s="167"/>
      <c r="F113" s="167"/>
      <c r="G113" s="167"/>
      <c r="H113" s="167"/>
      <c r="I113" s="167"/>
      <c r="J113" s="167"/>
      <c r="K113" s="167"/>
      <c r="L113" s="167"/>
      <c r="M113" s="167"/>
    </row>
    <row r="114" spans="1:13" ht="15.6" customHeight="1" x14ac:dyDescent="0.25">
      <c r="A114" s="167"/>
      <c r="B114" s="57"/>
      <c r="C114" s="57"/>
      <c r="D114" s="57"/>
      <c r="E114" s="167"/>
      <c r="F114" s="167"/>
      <c r="G114" s="167"/>
      <c r="H114" s="167"/>
      <c r="I114" s="167"/>
      <c r="J114" s="167"/>
      <c r="K114" s="167"/>
      <c r="L114" s="167"/>
      <c r="M114" s="167"/>
    </row>
    <row r="115" spans="1:13" ht="15.6" customHeight="1" x14ac:dyDescent="0.25">
      <c r="A115" s="167"/>
      <c r="B115" s="57"/>
      <c r="C115" s="57"/>
      <c r="D115" s="57"/>
      <c r="E115" s="167"/>
      <c r="F115" s="167"/>
      <c r="G115" s="167"/>
      <c r="H115" s="167"/>
      <c r="I115" s="167"/>
      <c r="J115" s="167"/>
      <c r="K115" s="167"/>
      <c r="L115" s="167"/>
      <c r="M115" s="167"/>
    </row>
    <row r="116" spans="1:13" ht="15.6" customHeight="1" x14ac:dyDescent="0.25">
      <c r="A116" s="167"/>
      <c r="B116" s="57"/>
      <c r="C116" s="57"/>
      <c r="D116" s="57"/>
      <c r="E116" s="167"/>
      <c r="F116" s="167"/>
      <c r="G116" s="167"/>
      <c r="H116" s="167"/>
      <c r="I116" s="167"/>
      <c r="J116" s="167"/>
      <c r="K116" s="167"/>
      <c r="L116" s="167"/>
      <c r="M116" s="167"/>
    </row>
    <row r="117" spans="1:13" ht="15.6" customHeight="1" x14ac:dyDescent="0.25">
      <c r="A117" s="167"/>
      <c r="B117" s="57"/>
      <c r="C117" s="57"/>
      <c r="D117" s="57"/>
      <c r="E117" s="167"/>
      <c r="F117" s="167"/>
      <c r="G117" s="167"/>
      <c r="H117" s="167"/>
      <c r="I117" s="167"/>
      <c r="J117" s="167"/>
      <c r="K117" s="167"/>
      <c r="L117" s="167"/>
      <c r="M117" s="167"/>
    </row>
    <row r="118" spans="1:13" ht="15.6" customHeight="1" x14ac:dyDescent="0.25">
      <c r="A118" s="167"/>
      <c r="B118" s="57"/>
      <c r="C118" s="57"/>
      <c r="D118" s="57"/>
      <c r="E118" s="167"/>
      <c r="F118" s="167"/>
      <c r="G118" s="167"/>
      <c r="H118" s="167"/>
      <c r="I118" s="167"/>
      <c r="J118" s="167"/>
      <c r="K118" s="167"/>
      <c r="L118" s="167"/>
      <c r="M118" s="167"/>
    </row>
    <row r="119" spans="1:13" ht="15.6" customHeight="1" x14ac:dyDescent="0.25">
      <c r="A119" s="167"/>
      <c r="B119" s="57"/>
      <c r="C119" s="57"/>
      <c r="D119" s="57"/>
      <c r="E119" s="167"/>
      <c r="F119" s="167"/>
      <c r="G119" s="167"/>
      <c r="H119" s="167"/>
      <c r="I119" s="167"/>
      <c r="J119" s="167"/>
      <c r="K119" s="167"/>
      <c r="L119" s="167"/>
      <c r="M119" s="167"/>
    </row>
    <row r="120" spans="1:13" ht="15.6" customHeight="1" x14ac:dyDescent="0.25">
      <c r="A120" s="167"/>
      <c r="B120" s="57"/>
      <c r="C120" s="57"/>
      <c r="D120" s="57"/>
      <c r="E120" s="167"/>
      <c r="F120" s="167"/>
      <c r="G120" s="167"/>
      <c r="H120" s="167"/>
      <c r="I120" s="167"/>
      <c r="J120" s="167"/>
      <c r="K120" s="167"/>
      <c r="L120" s="167"/>
      <c r="M120" s="167"/>
    </row>
    <row r="121" spans="1:13" ht="15.6" customHeight="1" x14ac:dyDescent="0.25">
      <c r="A121" s="167"/>
      <c r="B121" s="57"/>
      <c r="C121" s="57"/>
      <c r="D121" s="57"/>
      <c r="E121" s="167"/>
      <c r="F121" s="167"/>
      <c r="G121" s="167"/>
      <c r="H121" s="167"/>
      <c r="I121" s="167"/>
      <c r="J121" s="167"/>
      <c r="K121" s="167"/>
      <c r="L121" s="167"/>
      <c r="M121" s="167"/>
    </row>
    <row r="122" spans="1:13" ht="15.6" customHeight="1" x14ac:dyDescent="0.25">
      <c r="A122" s="167"/>
      <c r="B122" s="57"/>
      <c r="C122" s="57"/>
      <c r="D122" s="57"/>
      <c r="E122" s="167"/>
      <c r="F122" s="167"/>
      <c r="G122" s="167"/>
      <c r="H122" s="167"/>
      <c r="I122" s="167"/>
      <c r="J122" s="167"/>
      <c r="K122" s="167"/>
      <c r="L122" s="167"/>
      <c r="M122" s="167"/>
    </row>
    <row r="123" spans="1:13" ht="15.6" customHeight="1" x14ac:dyDescent="0.25">
      <c r="A123" s="167"/>
      <c r="B123" s="57"/>
      <c r="C123" s="57"/>
      <c r="D123" s="57"/>
      <c r="E123" s="167"/>
      <c r="F123" s="167"/>
      <c r="G123" s="167"/>
      <c r="H123" s="167"/>
      <c r="I123" s="167"/>
      <c r="J123" s="167"/>
      <c r="K123" s="167"/>
      <c r="L123" s="167"/>
      <c r="M123" s="167"/>
    </row>
    <row r="124" spans="1:13" ht="15.6" customHeight="1" x14ac:dyDescent="0.25">
      <c r="A124" s="167"/>
      <c r="B124" s="57"/>
      <c r="C124" s="57"/>
      <c r="D124" s="57"/>
      <c r="E124" s="167"/>
      <c r="F124" s="167"/>
      <c r="G124" s="167"/>
      <c r="H124" s="167"/>
      <c r="I124" s="167"/>
      <c r="J124" s="167"/>
      <c r="K124" s="167"/>
      <c r="L124" s="167"/>
      <c r="M124" s="167"/>
    </row>
    <row r="125" spans="1:13" ht="15.6" customHeight="1" x14ac:dyDescent="0.25">
      <c r="A125" s="167"/>
      <c r="B125" s="57"/>
      <c r="C125" s="57"/>
      <c r="D125" s="57"/>
      <c r="E125" s="167"/>
      <c r="F125" s="167"/>
      <c r="G125" s="167"/>
      <c r="H125" s="167"/>
      <c r="I125" s="167"/>
      <c r="J125" s="167"/>
      <c r="K125" s="167"/>
      <c r="L125" s="167"/>
      <c r="M125" s="167"/>
    </row>
    <row r="126" spans="1:13" ht="15.6" customHeight="1" x14ac:dyDescent="0.25">
      <c r="A126" s="167"/>
      <c r="B126" s="57"/>
      <c r="C126" s="57"/>
      <c r="D126" s="57"/>
      <c r="E126" s="167"/>
      <c r="F126" s="167"/>
      <c r="G126" s="167"/>
      <c r="H126" s="167"/>
      <c r="I126" s="167"/>
      <c r="J126" s="167"/>
      <c r="K126" s="167"/>
      <c r="L126" s="167"/>
      <c r="M126" s="167"/>
    </row>
    <row r="127" spans="1:13" ht="15.6" customHeight="1" x14ac:dyDescent="0.25">
      <c r="A127" s="167"/>
      <c r="B127" s="57"/>
      <c r="C127" s="57"/>
      <c r="D127" s="57"/>
      <c r="E127" s="167"/>
      <c r="F127" s="167"/>
      <c r="G127" s="167"/>
      <c r="H127" s="167"/>
      <c r="I127" s="167"/>
      <c r="J127" s="167"/>
      <c r="K127" s="167"/>
      <c r="L127" s="167"/>
      <c r="M127" s="167"/>
    </row>
    <row r="128" spans="1:13" ht="15.6" customHeight="1" x14ac:dyDescent="0.25">
      <c r="A128" s="167"/>
      <c r="B128" s="57"/>
      <c r="C128" s="57"/>
      <c r="D128" s="57"/>
      <c r="E128" s="167"/>
      <c r="F128" s="167"/>
      <c r="G128" s="167"/>
      <c r="H128" s="167"/>
      <c r="I128" s="167"/>
      <c r="J128" s="167"/>
      <c r="K128" s="167"/>
      <c r="L128" s="167"/>
      <c r="M128" s="167"/>
    </row>
    <row r="129" spans="1:13" ht="15.6" customHeight="1" x14ac:dyDescent="0.25">
      <c r="A129" s="167"/>
      <c r="B129" s="57"/>
      <c r="C129" s="57"/>
      <c r="D129" s="57"/>
      <c r="E129" s="167"/>
      <c r="F129" s="167"/>
      <c r="G129" s="167"/>
      <c r="H129" s="167"/>
      <c r="I129" s="167"/>
      <c r="J129" s="167"/>
      <c r="K129" s="167"/>
      <c r="L129" s="167"/>
      <c r="M129" s="167"/>
    </row>
    <row r="130" spans="1:13" ht="15.6" customHeight="1" x14ac:dyDescent="0.25">
      <c r="A130" s="167"/>
      <c r="B130" s="57"/>
      <c r="C130" s="57"/>
      <c r="D130" s="57"/>
      <c r="E130" s="167"/>
      <c r="F130" s="167"/>
      <c r="G130" s="167"/>
      <c r="H130" s="167"/>
      <c r="I130" s="167"/>
      <c r="J130" s="167"/>
      <c r="K130" s="167"/>
      <c r="L130" s="167"/>
      <c r="M130" s="167"/>
    </row>
    <row r="131" spans="1:13" ht="15.6" customHeight="1" x14ac:dyDescent="0.25">
      <c r="A131" s="167"/>
      <c r="B131" s="57"/>
      <c r="C131" s="57"/>
      <c r="D131" s="57"/>
      <c r="E131" s="167"/>
      <c r="F131" s="167"/>
      <c r="G131" s="167"/>
      <c r="H131" s="167"/>
      <c r="I131" s="167"/>
      <c r="J131" s="167"/>
      <c r="K131" s="167"/>
      <c r="L131" s="167"/>
      <c r="M131" s="167"/>
    </row>
    <row r="132" spans="1:13" ht="15.6" customHeight="1" x14ac:dyDescent="0.25">
      <c r="A132" s="167"/>
      <c r="B132" s="57"/>
      <c r="C132" s="57"/>
      <c r="D132" s="57"/>
      <c r="E132" s="167"/>
      <c r="F132" s="167"/>
      <c r="G132" s="167"/>
      <c r="H132" s="167"/>
      <c r="I132" s="167"/>
      <c r="J132" s="167"/>
      <c r="K132" s="167"/>
      <c r="L132" s="167"/>
      <c r="M132" s="167"/>
    </row>
    <row r="133" spans="1:13" ht="15.6" customHeight="1" x14ac:dyDescent="0.25">
      <c r="A133" s="167"/>
      <c r="B133" s="57"/>
      <c r="C133" s="57"/>
      <c r="D133" s="57"/>
      <c r="E133" s="167"/>
      <c r="F133" s="167"/>
      <c r="G133" s="167"/>
      <c r="H133" s="167"/>
      <c r="I133" s="167"/>
      <c r="J133" s="167"/>
      <c r="K133" s="167"/>
      <c r="L133" s="167"/>
      <c r="M133" s="167"/>
    </row>
    <row r="134" spans="1:13" ht="15.6" customHeight="1" x14ac:dyDescent="0.25">
      <c r="A134" s="167"/>
      <c r="B134" s="57"/>
      <c r="C134" s="57"/>
      <c r="D134" s="57"/>
      <c r="E134" s="167"/>
      <c r="F134" s="167"/>
      <c r="G134" s="167"/>
      <c r="H134" s="167"/>
      <c r="I134" s="167"/>
      <c r="J134" s="167"/>
      <c r="K134" s="167"/>
      <c r="L134" s="167"/>
      <c r="M134" s="167"/>
    </row>
    <row r="135" spans="1:13" ht="15.6" customHeight="1" x14ac:dyDescent="0.25">
      <c r="A135" s="167"/>
      <c r="B135" s="57"/>
      <c r="C135" s="57"/>
      <c r="D135" s="57"/>
      <c r="E135" s="167"/>
      <c r="F135" s="167"/>
      <c r="G135" s="167"/>
      <c r="H135" s="167"/>
      <c r="I135" s="167"/>
      <c r="J135" s="167"/>
      <c r="K135" s="167"/>
      <c r="L135" s="167"/>
      <c r="M135" s="167"/>
    </row>
    <row r="136" spans="1:13" ht="15.6" customHeight="1" x14ac:dyDescent="0.25">
      <c r="A136" s="167"/>
      <c r="B136" s="57"/>
      <c r="C136" s="57"/>
      <c r="D136" s="57"/>
      <c r="E136" s="167"/>
      <c r="F136" s="167"/>
      <c r="G136" s="167"/>
      <c r="H136" s="167"/>
      <c r="I136" s="167"/>
      <c r="J136" s="167"/>
      <c r="K136" s="167"/>
      <c r="L136" s="167"/>
      <c r="M136" s="167"/>
    </row>
    <row r="137" spans="1:13" ht="15.6" customHeight="1" x14ac:dyDescent="0.25">
      <c r="A137" s="167"/>
      <c r="B137" s="57"/>
      <c r="C137" s="57"/>
      <c r="D137" s="57"/>
      <c r="E137" s="167"/>
      <c r="F137" s="167"/>
      <c r="G137" s="167"/>
      <c r="H137" s="167"/>
      <c r="I137" s="167"/>
      <c r="J137" s="167"/>
      <c r="K137" s="167"/>
      <c r="L137" s="167"/>
      <c r="M137" s="167"/>
    </row>
    <row r="138" spans="1:13" ht="15.6" customHeight="1" x14ac:dyDescent="0.25">
      <c r="A138" s="167"/>
      <c r="B138" s="57"/>
      <c r="C138" s="57"/>
      <c r="D138" s="57"/>
      <c r="E138" s="167"/>
      <c r="F138" s="167"/>
      <c r="G138" s="167"/>
      <c r="H138" s="167"/>
      <c r="I138" s="167"/>
      <c r="J138" s="167"/>
      <c r="K138" s="167"/>
      <c r="L138" s="167"/>
      <c r="M138" s="167"/>
    </row>
    <row r="139" spans="1:13" ht="15.6" customHeight="1" x14ac:dyDescent="0.25">
      <c r="A139" s="167"/>
      <c r="B139" s="57"/>
      <c r="C139" s="57"/>
      <c r="D139" s="57"/>
      <c r="E139" s="167"/>
      <c r="F139" s="167"/>
      <c r="G139" s="167"/>
      <c r="H139" s="167"/>
      <c r="I139" s="167"/>
      <c r="J139" s="167"/>
      <c r="K139" s="167"/>
      <c r="L139" s="167"/>
      <c r="M139" s="167"/>
    </row>
    <row r="140" spans="1:13" ht="15.6" customHeight="1" x14ac:dyDescent="0.25">
      <c r="A140" s="167"/>
      <c r="B140" s="57"/>
      <c r="C140" s="57"/>
      <c r="D140" s="57"/>
      <c r="E140" s="167"/>
      <c r="F140" s="167"/>
      <c r="G140" s="167"/>
      <c r="H140" s="167"/>
      <c r="I140" s="167"/>
      <c r="J140" s="167"/>
      <c r="K140" s="167"/>
      <c r="L140" s="167"/>
      <c r="M140" s="167"/>
    </row>
    <row r="141" spans="1:13" ht="15.6" customHeight="1" x14ac:dyDescent="0.25">
      <c r="A141" s="167"/>
      <c r="B141" s="57"/>
      <c r="C141" s="57"/>
      <c r="D141" s="57"/>
      <c r="E141" s="167"/>
      <c r="F141" s="167"/>
      <c r="G141" s="167"/>
      <c r="H141" s="167"/>
      <c r="I141" s="167"/>
      <c r="J141" s="167"/>
      <c r="K141" s="167"/>
      <c r="L141" s="167"/>
      <c r="M141" s="167"/>
    </row>
    <row r="142" spans="1:13" ht="15.6" customHeight="1" x14ac:dyDescent="0.25">
      <c r="A142" s="167"/>
      <c r="B142" s="57"/>
      <c r="C142" s="57"/>
      <c r="D142" s="57"/>
      <c r="E142" s="167"/>
      <c r="F142" s="167"/>
      <c r="G142" s="167"/>
      <c r="H142" s="167"/>
      <c r="I142" s="167"/>
      <c r="J142" s="167"/>
      <c r="K142" s="167"/>
      <c r="L142" s="167"/>
      <c r="M142" s="167"/>
    </row>
    <row r="143" spans="1:13" ht="15.6" customHeight="1" x14ac:dyDescent="0.25">
      <c r="A143" s="167"/>
      <c r="B143" s="57"/>
      <c r="C143" s="57"/>
      <c r="D143" s="57"/>
      <c r="E143" s="167"/>
      <c r="F143" s="167"/>
      <c r="G143" s="167"/>
      <c r="H143" s="167"/>
      <c r="I143" s="167"/>
      <c r="J143" s="167"/>
      <c r="K143" s="167"/>
      <c r="L143" s="167"/>
      <c r="M143" s="167"/>
    </row>
    <row r="144" spans="1:13" ht="15.6" customHeight="1" x14ac:dyDescent="0.25">
      <c r="A144" s="167"/>
      <c r="B144" s="57"/>
      <c r="C144" s="57"/>
      <c r="D144" s="57"/>
      <c r="E144" s="167"/>
      <c r="F144" s="167"/>
      <c r="G144" s="167"/>
      <c r="H144" s="167"/>
      <c r="I144" s="167"/>
      <c r="J144" s="167"/>
      <c r="K144" s="167"/>
      <c r="L144" s="167"/>
      <c r="M144" s="167"/>
    </row>
    <row r="145" spans="1:13" ht="15.6" customHeight="1" x14ac:dyDescent="0.25">
      <c r="A145" s="167"/>
      <c r="B145" s="57"/>
      <c r="C145" s="57"/>
      <c r="D145" s="57"/>
      <c r="E145" s="167"/>
      <c r="F145" s="167"/>
      <c r="G145" s="167"/>
      <c r="H145" s="167"/>
      <c r="I145" s="167"/>
      <c r="J145" s="167"/>
      <c r="K145" s="167"/>
      <c r="L145" s="167"/>
      <c r="M145" s="167"/>
    </row>
    <row r="146" spans="1:13" ht="15.6" customHeight="1" x14ac:dyDescent="0.25">
      <c r="A146" s="167"/>
      <c r="B146" s="57"/>
      <c r="C146" s="57"/>
      <c r="D146" s="57"/>
      <c r="E146" s="167"/>
      <c r="F146" s="167"/>
      <c r="G146" s="167"/>
      <c r="H146" s="167"/>
      <c r="I146" s="167"/>
      <c r="J146" s="167"/>
      <c r="K146" s="167"/>
      <c r="L146" s="167"/>
      <c r="M146" s="167"/>
    </row>
    <row r="147" spans="1:13" ht="15.6" customHeight="1" x14ac:dyDescent="0.25">
      <c r="A147" s="167"/>
      <c r="B147" s="57"/>
      <c r="C147" s="57"/>
      <c r="D147" s="57"/>
      <c r="E147" s="167"/>
      <c r="F147" s="167"/>
      <c r="G147" s="167"/>
      <c r="H147" s="167"/>
      <c r="I147" s="167"/>
      <c r="J147" s="167"/>
      <c r="K147" s="167"/>
      <c r="L147" s="167"/>
      <c r="M147" s="167"/>
    </row>
    <row r="148" spans="1:13" ht="15.6" customHeight="1" x14ac:dyDescent="0.25">
      <c r="A148" s="167"/>
      <c r="B148" s="57"/>
      <c r="C148" s="57"/>
      <c r="D148" s="57"/>
      <c r="E148" s="167"/>
      <c r="F148" s="167"/>
      <c r="G148" s="167"/>
      <c r="H148" s="167"/>
      <c r="I148" s="167"/>
      <c r="J148" s="167"/>
      <c r="K148" s="167"/>
      <c r="L148" s="167"/>
      <c r="M148" s="167"/>
    </row>
    <row r="149" spans="1:13" ht="15.6" customHeight="1" x14ac:dyDescent="0.25">
      <c r="A149" s="167"/>
      <c r="B149" s="57"/>
      <c r="C149" s="57"/>
      <c r="D149" s="57"/>
      <c r="E149" s="167"/>
      <c r="F149" s="167"/>
      <c r="G149" s="167"/>
      <c r="H149" s="167"/>
      <c r="I149" s="167"/>
      <c r="J149" s="167"/>
      <c r="K149" s="167"/>
      <c r="L149" s="167"/>
      <c r="M149" s="167"/>
    </row>
    <row r="150" spans="1:13" ht="15.6" customHeight="1" x14ac:dyDescent="0.25">
      <c r="A150" s="167"/>
      <c r="B150" s="57"/>
      <c r="C150" s="57"/>
      <c r="D150" s="57"/>
      <c r="E150" s="167"/>
      <c r="F150" s="167"/>
      <c r="G150" s="167"/>
      <c r="H150" s="167"/>
      <c r="I150" s="167"/>
      <c r="J150" s="167"/>
      <c r="K150" s="167"/>
      <c r="L150" s="167"/>
      <c r="M150" s="167"/>
    </row>
    <row r="151" spans="1:13" ht="15.6" customHeight="1" x14ac:dyDescent="0.25">
      <c r="A151" s="167"/>
      <c r="B151" s="57"/>
      <c r="C151" s="57"/>
      <c r="D151" s="57"/>
      <c r="E151" s="167"/>
      <c r="F151" s="167"/>
      <c r="G151" s="167"/>
      <c r="H151" s="167"/>
      <c r="I151" s="167"/>
      <c r="J151" s="167"/>
      <c r="K151" s="167"/>
      <c r="L151" s="167"/>
      <c r="M151" s="167"/>
    </row>
    <row r="152" spans="1:13" ht="15.6" customHeight="1" x14ac:dyDescent="0.25">
      <c r="A152" s="167"/>
      <c r="B152" s="57"/>
      <c r="C152" s="57"/>
      <c r="D152" s="57"/>
      <c r="E152" s="167"/>
      <c r="F152" s="167"/>
      <c r="G152" s="167"/>
      <c r="H152" s="167"/>
      <c r="I152" s="167"/>
      <c r="J152" s="167"/>
      <c r="K152" s="167"/>
      <c r="L152" s="167"/>
      <c r="M152" s="167"/>
    </row>
    <row r="153" spans="1:13" ht="15.6" customHeight="1" x14ac:dyDescent="0.25">
      <c r="A153" s="167"/>
      <c r="B153" s="57"/>
      <c r="C153" s="57"/>
      <c r="D153" s="57"/>
      <c r="E153" s="167"/>
      <c r="F153" s="167"/>
      <c r="G153" s="167"/>
      <c r="H153" s="167"/>
      <c r="I153" s="167"/>
      <c r="J153" s="167"/>
      <c r="K153" s="167"/>
      <c r="L153" s="167"/>
      <c r="M153" s="167"/>
    </row>
    <row r="154" spans="1:13" ht="15.6" customHeight="1" x14ac:dyDescent="0.25">
      <c r="A154" s="167"/>
      <c r="B154" s="57"/>
      <c r="C154" s="57"/>
      <c r="D154" s="57"/>
      <c r="E154" s="167"/>
      <c r="F154" s="167"/>
      <c r="G154" s="167"/>
      <c r="H154" s="167"/>
      <c r="I154" s="167"/>
      <c r="J154" s="167"/>
      <c r="K154" s="167"/>
      <c r="L154" s="167"/>
      <c r="M154" s="167"/>
    </row>
    <row r="155" spans="1:13" ht="15.6" customHeight="1" x14ac:dyDescent="0.25">
      <c r="A155" s="167"/>
      <c r="B155" s="57"/>
      <c r="C155" s="57"/>
      <c r="D155" s="57"/>
      <c r="E155" s="167"/>
      <c r="F155" s="167"/>
      <c r="G155" s="167"/>
      <c r="H155" s="167"/>
      <c r="I155" s="167"/>
      <c r="J155" s="167"/>
      <c r="K155" s="167"/>
      <c r="L155" s="167"/>
      <c r="M155" s="167"/>
    </row>
    <row r="156" spans="1:13" ht="15.6" customHeight="1" x14ac:dyDescent="0.25">
      <c r="A156" s="167"/>
      <c r="B156" s="57"/>
      <c r="C156" s="57"/>
      <c r="D156" s="57"/>
      <c r="E156" s="167"/>
      <c r="F156" s="167"/>
      <c r="G156" s="167"/>
      <c r="H156" s="167"/>
      <c r="I156" s="167"/>
      <c r="J156" s="167"/>
      <c r="K156" s="167"/>
      <c r="L156" s="167"/>
      <c r="M156" s="167"/>
    </row>
    <row r="157" spans="1:13" ht="15.6" customHeight="1" x14ac:dyDescent="0.25">
      <c r="A157" s="167"/>
      <c r="B157" s="57"/>
      <c r="C157" s="57"/>
      <c r="D157" s="57"/>
      <c r="E157" s="167"/>
      <c r="F157" s="167"/>
      <c r="G157" s="167"/>
      <c r="H157" s="167"/>
      <c r="I157" s="167"/>
      <c r="J157" s="167"/>
      <c r="K157" s="167"/>
      <c r="L157" s="167"/>
      <c r="M157" s="167"/>
    </row>
    <row r="158" spans="1:13" ht="15.6" customHeight="1" x14ac:dyDescent="0.25">
      <c r="A158" s="167"/>
      <c r="B158" s="57"/>
      <c r="C158" s="57"/>
      <c r="D158" s="57"/>
      <c r="E158" s="167"/>
      <c r="F158" s="167"/>
      <c r="G158" s="167"/>
      <c r="H158" s="167"/>
      <c r="I158" s="167"/>
      <c r="J158" s="167"/>
      <c r="K158" s="167"/>
      <c r="L158" s="167"/>
      <c r="M158" s="167"/>
    </row>
    <row r="159" spans="1:13" ht="15.6" customHeight="1" x14ac:dyDescent="0.25">
      <c r="A159" s="167"/>
      <c r="B159" s="57"/>
      <c r="C159" s="57"/>
      <c r="D159" s="57"/>
      <c r="E159" s="167"/>
      <c r="F159" s="167"/>
      <c r="G159" s="167"/>
      <c r="H159" s="167"/>
      <c r="I159" s="167"/>
      <c r="J159" s="167"/>
      <c r="K159" s="167"/>
      <c r="L159" s="167"/>
      <c r="M159" s="167"/>
    </row>
    <row r="160" spans="1:13" ht="15.6" customHeight="1" x14ac:dyDescent="0.25">
      <c r="A160" s="167"/>
      <c r="B160" s="57"/>
      <c r="C160" s="57"/>
      <c r="D160" s="57"/>
      <c r="E160" s="167"/>
      <c r="F160" s="167"/>
      <c r="G160" s="167"/>
      <c r="H160" s="167"/>
      <c r="I160" s="167"/>
      <c r="J160" s="167"/>
      <c r="K160" s="167"/>
      <c r="L160" s="167"/>
      <c r="M160" s="167"/>
    </row>
    <row r="161" spans="1:13" ht="15.6" customHeight="1" x14ac:dyDescent="0.25">
      <c r="A161" s="167"/>
      <c r="B161" s="57"/>
      <c r="C161" s="57"/>
      <c r="D161" s="57"/>
      <c r="E161" s="167"/>
      <c r="F161" s="167"/>
      <c r="G161" s="167"/>
      <c r="H161" s="167"/>
      <c r="I161" s="167"/>
      <c r="J161" s="167"/>
      <c r="K161" s="167"/>
      <c r="L161" s="167"/>
      <c r="M161" s="167"/>
    </row>
    <row r="162" spans="1:13" ht="15.6" customHeight="1" x14ac:dyDescent="0.25">
      <c r="A162" s="167"/>
      <c r="B162" s="57"/>
      <c r="C162" s="57"/>
      <c r="D162" s="57"/>
      <c r="E162" s="167"/>
      <c r="F162" s="167"/>
      <c r="G162" s="167"/>
      <c r="H162" s="167"/>
      <c r="I162" s="167"/>
      <c r="J162" s="167"/>
      <c r="K162" s="167"/>
      <c r="L162" s="167"/>
      <c r="M162" s="167"/>
    </row>
    <row r="163" spans="1:13" ht="15.6" customHeight="1" x14ac:dyDescent="0.25">
      <c r="A163" s="167"/>
      <c r="B163" s="57"/>
      <c r="C163" s="57"/>
      <c r="D163" s="57"/>
      <c r="E163" s="167"/>
      <c r="F163" s="167"/>
      <c r="G163" s="167"/>
      <c r="H163" s="167"/>
      <c r="I163" s="167"/>
      <c r="J163" s="167"/>
      <c r="K163" s="167"/>
      <c r="L163" s="167"/>
      <c r="M163" s="167"/>
    </row>
    <row r="164" spans="1:13" ht="15.6" customHeight="1" x14ac:dyDescent="0.25">
      <c r="A164" s="167"/>
      <c r="B164" s="57"/>
      <c r="C164" s="57"/>
      <c r="D164" s="57"/>
      <c r="E164" s="167"/>
      <c r="F164" s="167"/>
      <c r="G164" s="167"/>
      <c r="H164" s="167"/>
      <c r="I164" s="167"/>
      <c r="J164" s="167"/>
      <c r="K164" s="167"/>
      <c r="L164" s="167"/>
      <c r="M164" s="167"/>
    </row>
    <row r="165" spans="1:13" ht="15.6" customHeight="1" x14ac:dyDescent="0.25">
      <c r="A165" s="167"/>
      <c r="B165" s="57"/>
      <c r="C165" s="57"/>
      <c r="D165" s="57"/>
      <c r="E165" s="167"/>
      <c r="F165" s="167"/>
      <c r="G165" s="167"/>
      <c r="H165" s="167"/>
      <c r="I165" s="167"/>
      <c r="J165" s="167"/>
      <c r="K165" s="167"/>
      <c r="L165" s="167"/>
      <c r="M165" s="167"/>
    </row>
    <row r="166" spans="1:13" ht="15.6" customHeight="1" x14ac:dyDescent="0.25">
      <c r="A166" s="167"/>
      <c r="B166" s="57"/>
      <c r="C166" s="57"/>
      <c r="D166" s="57"/>
      <c r="E166" s="167"/>
      <c r="F166" s="167"/>
      <c r="G166" s="167"/>
      <c r="H166" s="167"/>
      <c r="I166" s="167"/>
      <c r="J166" s="167"/>
      <c r="K166" s="167"/>
      <c r="L166" s="167"/>
      <c r="M166" s="167"/>
    </row>
    <row r="167" spans="1:13" ht="15.6" customHeight="1" x14ac:dyDescent="0.25">
      <c r="A167" s="167"/>
      <c r="B167" s="57"/>
      <c r="C167" s="57"/>
      <c r="D167" s="57"/>
      <c r="E167" s="167"/>
      <c r="F167" s="167"/>
      <c r="G167" s="167"/>
      <c r="H167" s="167"/>
      <c r="I167" s="167"/>
      <c r="J167" s="167"/>
      <c r="K167" s="167"/>
      <c r="L167" s="167"/>
      <c r="M167" s="167"/>
    </row>
    <row r="168" spans="1:13" ht="15.6" customHeight="1" x14ac:dyDescent="0.25">
      <c r="A168" s="167"/>
      <c r="B168" s="57"/>
      <c r="C168" s="57"/>
      <c r="D168" s="57"/>
      <c r="E168" s="167"/>
      <c r="F168" s="167"/>
      <c r="G168" s="167"/>
      <c r="H168" s="167"/>
      <c r="I168" s="167"/>
      <c r="J168" s="167"/>
      <c r="K168" s="167"/>
      <c r="L168" s="167"/>
      <c r="M168" s="167"/>
    </row>
    <row r="169" spans="1:13" ht="15.6" customHeight="1" x14ac:dyDescent="0.25">
      <c r="A169" s="167"/>
      <c r="B169" s="57"/>
      <c r="C169" s="57"/>
      <c r="D169" s="57"/>
      <c r="E169" s="167"/>
      <c r="F169" s="167"/>
      <c r="G169" s="167"/>
      <c r="H169" s="167"/>
      <c r="I169" s="167"/>
      <c r="J169" s="167"/>
      <c r="K169" s="167"/>
      <c r="L169" s="167"/>
      <c r="M169" s="167"/>
    </row>
    <row r="170" spans="1:13" ht="15.6" customHeight="1" x14ac:dyDescent="0.25">
      <c r="A170" s="167"/>
      <c r="B170" s="57"/>
      <c r="C170" s="57"/>
      <c r="D170" s="57"/>
      <c r="E170" s="167"/>
      <c r="F170" s="167"/>
      <c r="G170" s="167"/>
      <c r="H170" s="167"/>
      <c r="I170" s="167"/>
      <c r="J170" s="167"/>
      <c r="K170" s="167"/>
      <c r="L170" s="167"/>
      <c r="M170" s="167"/>
    </row>
    <row r="171" spans="1:13" ht="15.6" customHeight="1" x14ac:dyDescent="0.25">
      <c r="A171" s="167"/>
      <c r="B171" s="57"/>
      <c r="C171" s="57"/>
      <c r="D171" s="57"/>
      <c r="E171" s="167"/>
      <c r="F171" s="167"/>
      <c r="G171" s="167"/>
      <c r="H171" s="167"/>
      <c r="I171" s="167"/>
      <c r="J171" s="167"/>
      <c r="K171" s="167"/>
      <c r="L171" s="167"/>
      <c r="M171" s="167"/>
    </row>
    <row r="172" spans="1:13" ht="15.6" customHeight="1" x14ac:dyDescent="0.25">
      <c r="A172" s="167"/>
      <c r="B172" s="57"/>
      <c r="C172" s="57"/>
      <c r="D172" s="57"/>
      <c r="E172" s="167"/>
      <c r="F172" s="167"/>
      <c r="G172" s="167"/>
      <c r="H172" s="167"/>
      <c r="I172" s="167"/>
      <c r="J172" s="167"/>
      <c r="K172" s="167"/>
      <c r="L172" s="167"/>
      <c r="M172" s="167"/>
    </row>
    <row r="173" spans="1:13" ht="15.6" customHeight="1" x14ac:dyDescent="0.25">
      <c r="A173" s="167"/>
      <c r="B173" s="57"/>
      <c r="C173" s="57"/>
      <c r="D173" s="57"/>
      <c r="E173" s="167"/>
      <c r="F173" s="167"/>
      <c r="G173" s="167"/>
      <c r="H173" s="167"/>
      <c r="I173" s="167"/>
      <c r="J173" s="167"/>
      <c r="K173" s="167"/>
      <c r="L173" s="167"/>
      <c r="M173" s="167"/>
    </row>
    <row r="174" spans="1:13" ht="15.6" customHeight="1" x14ac:dyDescent="0.25">
      <c r="A174" s="167"/>
      <c r="B174" s="57"/>
      <c r="C174" s="57"/>
      <c r="D174" s="57"/>
      <c r="E174" s="167"/>
      <c r="F174" s="167"/>
      <c r="G174" s="167"/>
      <c r="H174" s="167"/>
      <c r="I174" s="167"/>
      <c r="J174" s="167"/>
      <c r="K174" s="167"/>
      <c r="L174" s="167"/>
      <c r="M174" s="167"/>
    </row>
    <row r="175" spans="1:13" ht="15.6" customHeight="1" x14ac:dyDescent="0.25">
      <c r="A175" s="167"/>
      <c r="B175" s="57"/>
      <c r="C175" s="57"/>
      <c r="D175" s="57"/>
      <c r="E175" s="167"/>
      <c r="F175" s="167"/>
      <c r="G175" s="167"/>
      <c r="H175" s="167"/>
      <c r="I175" s="167"/>
      <c r="J175" s="167"/>
      <c r="K175" s="167"/>
      <c r="L175" s="167"/>
      <c r="M175" s="167"/>
    </row>
    <row r="176" spans="1:13" ht="15.6" customHeight="1" x14ac:dyDescent="0.25">
      <c r="A176" s="167"/>
      <c r="B176" s="57"/>
      <c r="C176" s="57"/>
      <c r="D176" s="57"/>
      <c r="E176" s="167"/>
      <c r="F176" s="167"/>
      <c r="G176" s="167"/>
      <c r="H176" s="167"/>
      <c r="I176" s="167"/>
      <c r="J176" s="167"/>
      <c r="K176" s="167"/>
      <c r="L176" s="167"/>
      <c r="M176" s="167"/>
    </row>
    <row r="177" spans="1:13" ht="15.6" customHeight="1" x14ac:dyDescent="0.25">
      <c r="A177" s="167"/>
      <c r="B177" s="57"/>
      <c r="C177" s="57"/>
      <c r="D177" s="57"/>
      <c r="E177" s="167"/>
      <c r="F177" s="167"/>
      <c r="G177" s="167"/>
      <c r="H177" s="167"/>
      <c r="I177" s="167"/>
      <c r="J177" s="167"/>
      <c r="K177" s="167"/>
      <c r="L177" s="167"/>
      <c r="M177" s="167"/>
    </row>
    <row r="178" spans="1:13" ht="15.6" customHeight="1" x14ac:dyDescent="0.25">
      <c r="A178" s="167"/>
      <c r="B178" s="57"/>
      <c r="C178" s="57"/>
      <c r="D178" s="57"/>
      <c r="E178" s="167"/>
      <c r="F178" s="167"/>
      <c r="G178" s="167"/>
      <c r="H178" s="167"/>
      <c r="I178" s="167"/>
      <c r="J178" s="167"/>
      <c r="K178" s="167"/>
      <c r="L178" s="167"/>
      <c r="M178" s="167"/>
    </row>
    <row r="179" spans="1:13" ht="15.6" customHeight="1" x14ac:dyDescent="0.25">
      <c r="A179" s="167"/>
      <c r="B179" s="57"/>
      <c r="C179" s="57"/>
      <c r="D179" s="57"/>
      <c r="E179" s="167"/>
      <c r="F179" s="167"/>
      <c r="G179" s="167"/>
      <c r="H179" s="167"/>
      <c r="I179" s="167"/>
      <c r="J179" s="167"/>
      <c r="K179" s="167"/>
      <c r="L179" s="167"/>
      <c r="M179" s="167"/>
    </row>
    <row r="180" spans="1:13" ht="15.6" customHeight="1" x14ac:dyDescent="0.25">
      <c r="A180" s="167"/>
      <c r="B180" s="57"/>
      <c r="C180" s="57"/>
      <c r="D180" s="57"/>
      <c r="E180" s="167"/>
      <c r="F180" s="167"/>
      <c r="G180" s="167"/>
      <c r="H180" s="167"/>
      <c r="I180" s="167"/>
      <c r="J180" s="167"/>
      <c r="K180" s="167"/>
      <c r="L180" s="167"/>
      <c r="M180" s="167"/>
    </row>
    <row r="181" spans="1:13" ht="15.6" customHeight="1" x14ac:dyDescent="0.25">
      <c r="A181" s="167"/>
      <c r="B181" s="57"/>
      <c r="C181" s="57"/>
      <c r="D181" s="57"/>
      <c r="E181" s="167"/>
      <c r="F181" s="167"/>
      <c r="G181" s="167"/>
      <c r="H181" s="167"/>
      <c r="I181" s="167"/>
      <c r="J181" s="167"/>
      <c r="K181" s="167"/>
      <c r="L181" s="167"/>
      <c r="M181" s="167"/>
    </row>
    <row r="182" spans="1:13" ht="15.6" customHeight="1" x14ac:dyDescent="0.25">
      <c r="A182" s="167"/>
      <c r="B182" s="57"/>
      <c r="C182" s="57"/>
      <c r="D182" s="57"/>
      <c r="E182" s="167"/>
      <c r="F182" s="167"/>
      <c r="G182" s="167"/>
      <c r="H182" s="167"/>
      <c r="I182" s="167"/>
      <c r="J182" s="167"/>
      <c r="K182" s="167"/>
      <c r="L182" s="167"/>
      <c r="M182" s="167"/>
    </row>
    <row r="183" spans="1:13" ht="15.6" customHeight="1" x14ac:dyDescent="0.25">
      <c r="A183" s="167"/>
      <c r="B183" s="57"/>
      <c r="C183" s="57"/>
      <c r="D183" s="57"/>
      <c r="E183" s="167"/>
      <c r="F183" s="167"/>
      <c r="G183" s="167"/>
      <c r="H183" s="167"/>
      <c r="I183" s="167"/>
      <c r="J183" s="167"/>
      <c r="K183" s="167"/>
      <c r="L183" s="167"/>
      <c r="M183" s="167"/>
    </row>
    <row r="184" spans="1:13" ht="15.6" customHeight="1" x14ac:dyDescent="0.25">
      <c r="A184" s="167"/>
      <c r="B184" s="57"/>
      <c r="C184" s="57"/>
      <c r="D184" s="57"/>
      <c r="E184" s="167"/>
      <c r="F184" s="167"/>
      <c r="G184" s="167"/>
      <c r="H184" s="167"/>
      <c r="I184" s="167"/>
      <c r="J184" s="167"/>
      <c r="K184" s="167"/>
      <c r="L184" s="167"/>
      <c r="M184" s="167"/>
    </row>
    <row r="185" spans="1:13" ht="15.6" customHeight="1" x14ac:dyDescent="0.25">
      <c r="A185" s="167"/>
      <c r="B185" s="57"/>
      <c r="C185" s="57"/>
      <c r="D185" s="57"/>
      <c r="E185" s="167"/>
      <c r="F185" s="167"/>
      <c r="G185" s="167"/>
      <c r="H185" s="167"/>
      <c r="I185" s="167"/>
      <c r="J185" s="167"/>
      <c r="K185" s="167"/>
      <c r="L185" s="167"/>
      <c r="M185" s="167"/>
    </row>
    <row r="186" spans="1:13" ht="15.6" customHeight="1" x14ac:dyDescent="0.25">
      <c r="A186" s="167"/>
      <c r="B186" s="57"/>
      <c r="C186" s="57"/>
      <c r="D186" s="57"/>
      <c r="E186" s="167"/>
      <c r="F186" s="167"/>
      <c r="G186" s="167"/>
      <c r="H186" s="167"/>
      <c r="I186" s="167"/>
      <c r="J186" s="167"/>
      <c r="K186" s="167"/>
      <c r="L186" s="167"/>
      <c r="M186" s="167"/>
    </row>
    <row r="187" spans="1:13" ht="15.6" customHeight="1" x14ac:dyDescent="0.25">
      <c r="A187" s="167"/>
      <c r="B187" s="57"/>
      <c r="C187" s="57"/>
      <c r="D187" s="57"/>
      <c r="E187" s="167"/>
      <c r="F187" s="167"/>
      <c r="G187" s="167"/>
      <c r="H187" s="167"/>
      <c r="I187" s="167"/>
      <c r="J187" s="167"/>
      <c r="K187" s="167"/>
      <c r="L187" s="167"/>
      <c r="M187" s="167"/>
    </row>
    <row r="188" spans="1:13" ht="15.6" customHeight="1" x14ac:dyDescent="0.25">
      <c r="A188" s="167"/>
      <c r="B188" s="57"/>
      <c r="C188" s="57"/>
      <c r="D188" s="57"/>
      <c r="E188" s="167"/>
      <c r="F188" s="167"/>
      <c r="G188" s="167"/>
      <c r="H188" s="167"/>
      <c r="I188" s="167"/>
      <c r="J188" s="167"/>
      <c r="K188" s="167"/>
      <c r="L188" s="167"/>
      <c r="M188" s="167"/>
    </row>
    <row r="189" spans="1:13" ht="15.6" customHeight="1" x14ac:dyDescent="0.25">
      <c r="A189" s="167"/>
      <c r="B189" s="57"/>
      <c r="C189" s="57"/>
      <c r="D189" s="57"/>
      <c r="E189" s="167"/>
      <c r="F189" s="167"/>
      <c r="G189" s="167"/>
      <c r="H189" s="167"/>
      <c r="I189" s="167"/>
      <c r="J189" s="167"/>
      <c r="K189" s="167"/>
      <c r="L189" s="167"/>
      <c r="M189" s="167"/>
    </row>
    <row r="190" spans="1:13" ht="15.6" customHeight="1" x14ac:dyDescent="0.25">
      <c r="A190" s="167"/>
      <c r="B190" s="57"/>
      <c r="C190" s="57"/>
      <c r="D190" s="57"/>
      <c r="E190" s="167"/>
      <c r="F190" s="167"/>
      <c r="G190" s="167"/>
      <c r="H190" s="167"/>
      <c r="I190" s="167"/>
      <c r="J190" s="167"/>
      <c r="K190" s="167"/>
      <c r="L190" s="167"/>
      <c r="M190" s="167"/>
    </row>
    <row r="191" spans="1:13" ht="15.6" customHeight="1" x14ac:dyDescent="0.25">
      <c r="A191" s="167"/>
      <c r="B191" s="57"/>
      <c r="C191" s="57"/>
      <c r="D191" s="57"/>
      <c r="E191" s="167"/>
      <c r="F191" s="167"/>
      <c r="G191" s="167"/>
      <c r="H191" s="167"/>
      <c r="I191" s="167"/>
      <c r="J191" s="167"/>
      <c r="K191" s="167"/>
      <c r="L191" s="167"/>
      <c r="M191" s="167"/>
    </row>
    <row r="192" spans="1:13" ht="15.6" customHeight="1" x14ac:dyDescent="0.25">
      <c r="A192" s="167"/>
      <c r="B192" s="57"/>
      <c r="C192" s="57"/>
      <c r="D192" s="57"/>
      <c r="E192" s="167"/>
      <c r="F192" s="167"/>
      <c r="G192" s="167"/>
      <c r="H192" s="167"/>
      <c r="I192" s="167"/>
      <c r="J192" s="167"/>
      <c r="K192" s="167"/>
      <c r="L192" s="167"/>
      <c r="M192" s="167"/>
    </row>
    <row r="193" spans="1:13" ht="15.6" customHeight="1" x14ac:dyDescent="0.25">
      <c r="A193" s="167"/>
      <c r="B193" s="57"/>
      <c r="C193" s="57"/>
      <c r="D193" s="57"/>
      <c r="E193" s="167"/>
      <c r="F193" s="167"/>
      <c r="G193" s="167"/>
      <c r="H193" s="167"/>
      <c r="I193" s="167"/>
      <c r="J193" s="167"/>
      <c r="K193" s="167"/>
      <c r="L193" s="167"/>
      <c r="M193" s="167"/>
    </row>
    <row r="194" spans="1:13" ht="15.6" customHeight="1" x14ac:dyDescent="0.25">
      <c r="A194" s="167"/>
      <c r="B194" s="57"/>
      <c r="C194" s="57"/>
      <c r="D194" s="57"/>
      <c r="E194" s="167"/>
      <c r="F194" s="167"/>
      <c r="G194" s="167"/>
      <c r="H194" s="167"/>
      <c r="I194" s="167"/>
      <c r="J194" s="167"/>
      <c r="K194" s="167"/>
      <c r="L194" s="167"/>
      <c r="M194" s="167"/>
    </row>
    <row r="195" spans="1:13" ht="15.6" customHeight="1" x14ac:dyDescent="0.25">
      <c r="A195" s="167"/>
      <c r="B195" s="57"/>
      <c r="C195" s="57"/>
      <c r="D195" s="57"/>
      <c r="E195" s="167"/>
      <c r="F195" s="167"/>
      <c r="G195" s="167"/>
      <c r="H195" s="167"/>
      <c r="I195" s="167"/>
      <c r="J195" s="167"/>
      <c r="K195" s="167"/>
      <c r="L195" s="167"/>
      <c r="M195" s="167"/>
    </row>
    <row r="196" spans="1:13" ht="15.6" customHeight="1" x14ac:dyDescent="0.25">
      <c r="A196" s="167"/>
      <c r="B196" s="57"/>
      <c r="C196" s="57"/>
      <c r="D196" s="57"/>
      <c r="E196" s="167"/>
      <c r="F196" s="167"/>
      <c r="G196" s="167"/>
      <c r="H196" s="167"/>
      <c r="I196" s="167"/>
      <c r="J196" s="167"/>
      <c r="K196" s="167"/>
      <c r="L196" s="167"/>
      <c r="M196" s="167"/>
    </row>
    <row r="197" spans="1:13" ht="15.6" customHeight="1" x14ac:dyDescent="0.25">
      <c r="A197" s="167"/>
      <c r="B197" s="57"/>
      <c r="C197" s="57"/>
      <c r="D197" s="57"/>
      <c r="E197" s="167"/>
      <c r="F197" s="167"/>
      <c r="G197" s="167"/>
      <c r="H197" s="167"/>
      <c r="I197" s="167"/>
      <c r="J197" s="167"/>
      <c r="K197" s="167"/>
      <c r="L197" s="167"/>
      <c r="M197" s="167"/>
    </row>
    <row r="198" spans="1:13" ht="15.6" customHeight="1" x14ac:dyDescent="0.25">
      <c r="A198" s="167"/>
      <c r="B198" s="57"/>
      <c r="C198" s="57"/>
      <c r="D198" s="57"/>
      <c r="E198" s="167"/>
      <c r="F198" s="167"/>
      <c r="G198" s="167"/>
      <c r="H198" s="167"/>
      <c r="I198" s="167"/>
      <c r="J198" s="167"/>
      <c r="K198" s="167"/>
      <c r="L198" s="167"/>
      <c r="M198" s="167"/>
    </row>
    <row r="199" spans="1:13" ht="15.6" customHeight="1" x14ac:dyDescent="0.25">
      <c r="A199" s="167"/>
      <c r="B199" s="57"/>
      <c r="C199" s="57"/>
      <c r="D199" s="57"/>
      <c r="E199" s="167"/>
      <c r="F199" s="167"/>
      <c r="G199" s="167"/>
      <c r="H199" s="167"/>
      <c r="I199" s="167"/>
      <c r="J199" s="167"/>
      <c r="K199" s="167"/>
      <c r="L199" s="167"/>
      <c r="M199" s="167"/>
    </row>
    <row r="200" spans="1:13" ht="15.6" customHeight="1" x14ac:dyDescent="0.25">
      <c r="A200" s="167"/>
      <c r="B200" s="57"/>
      <c r="C200" s="57"/>
      <c r="D200" s="57"/>
      <c r="E200" s="167"/>
      <c r="F200" s="167"/>
      <c r="G200" s="167"/>
      <c r="H200" s="167"/>
      <c r="I200" s="167"/>
      <c r="J200" s="167"/>
      <c r="K200" s="167"/>
      <c r="L200" s="167"/>
      <c r="M200" s="167"/>
    </row>
    <row r="201" spans="1:13" ht="15.6" customHeight="1" x14ac:dyDescent="0.25">
      <c r="A201" s="167"/>
      <c r="B201" s="57"/>
      <c r="C201" s="57"/>
      <c r="D201" s="57"/>
      <c r="E201" s="167"/>
      <c r="F201" s="167"/>
      <c r="G201" s="167"/>
      <c r="H201" s="167"/>
      <c r="I201" s="167"/>
      <c r="J201" s="167"/>
      <c r="K201" s="167"/>
      <c r="L201" s="167"/>
      <c r="M201" s="167"/>
    </row>
    <row r="202" spans="1:13" ht="15.6" customHeight="1" x14ac:dyDescent="0.25">
      <c r="A202" s="167"/>
      <c r="B202" s="57"/>
      <c r="C202" s="57"/>
      <c r="D202" s="57"/>
      <c r="E202" s="167"/>
      <c r="F202" s="167"/>
      <c r="G202" s="167"/>
      <c r="H202" s="167"/>
      <c r="I202" s="167"/>
      <c r="J202" s="167"/>
      <c r="K202" s="167"/>
      <c r="L202" s="167"/>
      <c r="M202" s="167"/>
    </row>
    <row r="203" spans="1:13" ht="15.6" customHeight="1" x14ac:dyDescent="0.25">
      <c r="A203" s="167"/>
      <c r="B203" s="57"/>
      <c r="C203" s="57"/>
      <c r="D203" s="57"/>
      <c r="E203" s="167"/>
      <c r="F203" s="167"/>
      <c r="G203" s="167"/>
      <c r="H203" s="167"/>
      <c r="I203" s="167"/>
      <c r="J203" s="167"/>
      <c r="K203" s="167"/>
      <c r="L203" s="167"/>
      <c r="M203" s="167"/>
    </row>
    <row r="204" spans="1:13" ht="15.6" customHeight="1" x14ac:dyDescent="0.25">
      <c r="A204" s="167"/>
      <c r="B204" s="57"/>
      <c r="C204" s="57"/>
      <c r="D204" s="57"/>
      <c r="E204" s="167"/>
      <c r="F204" s="167"/>
      <c r="G204" s="167"/>
      <c r="H204" s="167"/>
      <c r="I204" s="167"/>
      <c r="J204" s="167"/>
      <c r="K204" s="167"/>
      <c r="L204" s="167"/>
      <c r="M204" s="167"/>
    </row>
    <row r="205" spans="1:13" ht="15.6" customHeight="1" x14ac:dyDescent="0.25">
      <c r="A205" s="167"/>
      <c r="B205" s="57"/>
      <c r="C205" s="57"/>
      <c r="D205" s="57"/>
      <c r="E205" s="167"/>
      <c r="F205" s="167"/>
      <c r="G205" s="167"/>
      <c r="H205" s="167"/>
      <c r="I205" s="167"/>
      <c r="J205" s="167"/>
      <c r="K205" s="167"/>
      <c r="L205" s="167"/>
      <c r="M205" s="167"/>
    </row>
    <row r="206" spans="1:13" ht="15.6" customHeight="1" x14ac:dyDescent="0.25">
      <c r="A206" s="167"/>
      <c r="B206" s="57"/>
      <c r="C206" s="57"/>
      <c r="D206" s="57"/>
      <c r="E206" s="167"/>
      <c r="F206" s="167"/>
      <c r="G206" s="167"/>
      <c r="H206" s="167"/>
      <c r="I206" s="167"/>
      <c r="J206" s="167"/>
      <c r="K206" s="167"/>
      <c r="L206" s="167"/>
      <c r="M206" s="167"/>
    </row>
    <row r="207" spans="1:13" ht="15.6" customHeight="1" x14ac:dyDescent="0.25">
      <c r="A207" s="167"/>
      <c r="B207" s="57"/>
      <c r="C207" s="57"/>
      <c r="D207" s="57"/>
      <c r="E207" s="167"/>
      <c r="F207" s="167"/>
      <c r="G207" s="167"/>
      <c r="H207" s="167"/>
      <c r="I207" s="167"/>
      <c r="J207" s="167"/>
      <c r="K207" s="167"/>
      <c r="L207" s="167"/>
      <c r="M207" s="167"/>
    </row>
    <row r="208" spans="1:13" ht="15.6" customHeight="1" x14ac:dyDescent="0.25">
      <c r="A208" s="167"/>
      <c r="B208" s="57"/>
      <c r="C208" s="57"/>
      <c r="D208" s="57"/>
      <c r="E208" s="167"/>
      <c r="F208" s="167"/>
      <c r="G208" s="167"/>
      <c r="H208" s="167"/>
      <c r="I208" s="167"/>
      <c r="J208" s="167"/>
      <c r="K208" s="167"/>
      <c r="L208" s="167"/>
      <c r="M208" s="167"/>
    </row>
    <row r="209" spans="1:13" ht="15.6" customHeight="1" x14ac:dyDescent="0.25">
      <c r="A209" s="167"/>
      <c r="B209" s="57"/>
      <c r="C209" s="57"/>
      <c r="D209" s="57"/>
      <c r="E209" s="167"/>
      <c r="F209" s="167"/>
      <c r="G209" s="167"/>
      <c r="H209" s="167"/>
      <c r="I209" s="167"/>
      <c r="J209" s="167"/>
      <c r="K209" s="167"/>
      <c r="L209" s="167"/>
      <c r="M209" s="167"/>
    </row>
    <row r="210" spans="1:13" ht="15.6" customHeight="1" x14ac:dyDescent="0.25">
      <c r="A210" s="167"/>
      <c r="B210" s="57"/>
      <c r="C210" s="57"/>
      <c r="D210" s="57"/>
      <c r="E210" s="167"/>
      <c r="F210" s="167"/>
      <c r="G210" s="167"/>
      <c r="H210" s="167"/>
      <c r="I210" s="167"/>
      <c r="J210" s="167"/>
      <c r="K210" s="167"/>
      <c r="L210" s="167"/>
      <c r="M210" s="167"/>
    </row>
    <row r="211" spans="1:13" ht="15.6" customHeight="1" x14ac:dyDescent="0.25">
      <c r="A211" s="167"/>
      <c r="B211" s="57"/>
      <c r="C211" s="57"/>
      <c r="D211" s="57"/>
      <c r="E211" s="167"/>
      <c r="F211" s="167"/>
      <c r="G211" s="167"/>
      <c r="H211" s="167"/>
      <c r="I211" s="167"/>
      <c r="J211" s="167"/>
      <c r="K211" s="167"/>
      <c r="L211" s="167"/>
      <c r="M211" s="167"/>
    </row>
    <row r="212" spans="1:13" ht="15.6" customHeight="1" x14ac:dyDescent="0.25">
      <c r="A212" s="167"/>
      <c r="B212" s="57"/>
      <c r="C212" s="57"/>
      <c r="D212" s="57"/>
      <c r="E212" s="167"/>
      <c r="F212" s="167"/>
      <c r="G212" s="167"/>
      <c r="H212" s="167"/>
      <c r="I212" s="167"/>
      <c r="J212" s="167"/>
      <c r="K212" s="167"/>
      <c r="L212" s="167"/>
      <c r="M212" s="167"/>
    </row>
    <row r="213" spans="1:13" ht="15.6" customHeight="1" x14ac:dyDescent="0.25">
      <c r="A213" s="167"/>
      <c r="B213" s="57"/>
      <c r="C213" s="57"/>
      <c r="D213" s="57"/>
      <c r="E213" s="167"/>
      <c r="F213" s="167"/>
      <c r="G213" s="167"/>
      <c r="H213" s="167"/>
      <c r="I213" s="167"/>
      <c r="J213" s="167"/>
      <c r="K213" s="167"/>
      <c r="L213" s="167"/>
      <c r="M213" s="167"/>
    </row>
    <row r="214" spans="1:13" ht="15.6" customHeight="1" x14ac:dyDescent="0.25">
      <c r="A214" s="167"/>
      <c r="B214" s="57"/>
      <c r="C214" s="57"/>
      <c r="D214" s="57"/>
      <c r="E214" s="167"/>
      <c r="F214" s="167"/>
      <c r="G214" s="167"/>
      <c r="H214" s="167"/>
      <c r="I214" s="167"/>
      <c r="J214" s="167"/>
      <c r="K214" s="167"/>
      <c r="L214" s="167"/>
      <c r="M214" s="167"/>
    </row>
    <row r="215" spans="1:13" ht="15.6" customHeight="1" x14ac:dyDescent="0.25">
      <c r="A215" s="167"/>
      <c r="B215" s="57"/>
      <c r="C215" s="57"/>
      <c r="D215" s="57"/>
      <c r="E215" s="167"/>
      <c r="F215" s="167"/>
      <c r="G215" s="167"/>
      <c r="H215" s="167"/>
      <c r="I215" s="167"/>
      <c r="J215" s="167"/>
      <c r="K215" s="167"/>
      <c r="L215" s="167"/>
      <c r="M215" s="167"/>
    </row>
    <row r="216" spans="1:13" ht="15.6" customHeight="1" x14ac:dyDescent="0.25">
      <c r="A216" s="167"/>
      <c r="B216" s="57"/>
      <c r="C216" s="57"/>
      <c r="D216" s="57"/>
      <c r="E216" s="167"/>
      <c r="F216" s="167"/>
      <c r="G216" s="167"/>
      <c r="H216" s="167"/>
      <c r="I216" s="167"/>
      <c r="J216" s="167"/>
      <c r="K216" s="167"/>
      <c r="L216" s="167"/>
      <c r="M216" s="167"/>
    </row>
    <row r="217" spans="1:13" ht="15.6" customHeight="1" x14ac:dyDescent="0.25">
      <c r="A217" s="167"/>
      <c r="B217" s="57"/>
      <c r="C217" s="57"/>
      <c r="D217" s="57"/>
      <c r="E217" s="167"/>
      <c r="F217" s="167"/>
      <c r="G217" s="167"/>
      <c r="H217" s="167"/>
      <c r="I217" s="167"/>
      <c r="J217" s="167"/>
      <c r="K217" s="167"/>
      <c r="L217" s="167"/>
      <c r="M217" s="167"/>
    </row>
    <row r="218" spans="1:13" ht="15.6" customHeight="1" x14ac:dyDescent="0.25">
      <c r="A218" s="167"/>
      <c r="B218" s="57"/>
      <c r="C218" s="57"/>
      <c r="D218" s="57"/>
      <c r="E218" s="167"/>
      <c r="F218" s="167"/>
      <c r="G218" s="167"/>
      <c r="H218" s="167"/>
      <c r="I218" s="167"/>
      <c r="J218" s="167"/>
      <c r="K218" s="167"/>
      <c r="L218" s="167"/>
      <c r="M218" s="167"/>
    </row>
    <row r="219" spans="1:13" ht="15.6" customHeight="1" x14ac:dyDescent="0.25">
      <c r="A219" s="167"/>
      <c r="B219" s="57"/>
      <c r="C219" s="57"/>
      <c r="D219" s="57"/>
      <c r="E219" s="167"/>
      <c r="F219" s="167"/>
      <c r="G219" s="167"/>
      <c r="H219" s="167"/>
      <c r="I219" s="167"/>
      <c r="J219" s="167"/>
      <c r="K219" s="167"/>
      <c r="L219" s="167"/>
      <c r="M219" s="167"/>
    </row>
    <row r="220" spans="1:13" x14ac:dyDescent="0.25">
      <c r="A220" s="167"/>
      <c r="B220" s="57"/>
      <c r="C220" s="57"/>
      <c r="D220" s="57"/>
      <c r="E220" s="167"/>
      <c r="F220" s="167"/>
      <c r="G220" s="167"/>
      <c r="H220" s="167"/>
      <c r="I220" s="167"/>
      <c r="J220" s="167"/>
      <c r="K220" s="167"/>
      <c r="L220" s="167"/>
      <c r="M220" s="167"/>
    </row>
    <row r="221" spans="1:13" x14ac:dyDescent="0.25">
      <c r="A221" s="167"/>
      <c r="B221" s="57"/>
      <c r="C221" s="57"/>
      <c r="D221" s="57"/>
      <c r="E221" s="167"/>
      <c r="F221" s="167"/>
      <c r="G221" s="167"/>
      <c r="H221" s="167"/>
      <c r="I221" s="167"/>
      <c r="J221" s="167"/>
      <c r="K221" s="167"/>
      <c r="L221" s="167"/>
      <c r="M221" s="167"/>
    </row>
    <row r="222" spans="1:13" x14ac:dyDescent="0.25">
      <c r="A222" s="167"/>
      <c r="B222" s="57"/>
      <c r="C222" s="57"/>
      <c r="D222" s="57"/>
      <c r="E222" s="167"/>
      <c r="F222" s="167"/>
      <c r="G222" s="167"/>
      <c r="H222" s="167"/>
      <c r="I222" s="167"/>
      <c r="J222" s="167"/>
      <c r="K222" s="167"/>
      <c r="L222" s="167"/>
      <c r="M222" s="167"/>
    </row>
    <row r="223" spans="1:13" x14ac:dyDescent="0.25">
      <c r="A223" s="167"/>
      <c r="B223" s="57"/>
      <c r="C223" s="57"/>
      <c r="D223" s="57"/>
      <c r="E223" s="167"/>
      <c r="F223" s="167"/>
      <c r="G223" s="167"/>
      <c r="H223" s="167"/>
      <c r="I223" s="167"/>
      <c r="J223" s="167"/>
      <c r="K223" s="167"/>
      <c r="L223" s="167"/>
      <c r="M223" s="167"/>
    </row>
    <row r="224" spans="1:13" x14ac:dyDescent="0.25">
      <c r="A224" s="167"/>
      <c r="B224" s="57"/>
      <c r="C224" s="57"/>
      <c r="D224" s="57"/>
      <c r="E224" s="167"/>
      <c r="F224" s="167"/>
      <c r="G224" s="167"/>
      <c r="H224" s="167"/>
      <c r="I224" s="167"/>
      <c r="J224" s="167"/>
      <c r="K224" s="167"/>
      <c r="L224" s="167"/>
      <c r="M224" s="167"/>
    </row>
    <row r="225" spans="1:13" x14ac:dyDescent="0.25">
      <c r="A225" s="167"/>
      <c r="B225" s="57"/>
      <c r="C225" s="57"/>
      <c r="D225" s="57"/>
      <c r="E225" s="167"/>
      <c r="F225" s="167"/>
      <c r="G225" s="167"/>
      <c r="H225" s="167"/>
      <c r="I225" s="167"/>
      <c r="J225" s="167"/>
      <c r="K225" s="167"/>
      <c r="L225" s="167"/>
      <c r="M225" s="167"/>
    </row>
    <row r="226" spans="1:13" x14ac:dyDescent="0.25">
      <c r="A226" s="167"/>
      <c r="B226" s="57"/>
      <c r="C226" s="57"/>
      <c r="D226" s="57"/>
      <c r="E226" s="167"/>
      <c r="F226" s="167"/>
      <c r="G226" s="167"/>
      <c r="H226" s="167"/>
      <c r="I226" s="167"/>
      <c r="J226" s="167"/>
      <c r="K226" s="167"/>
      <c r="L226" s="167"/>
      <c r="M226" s="167"/>
    </row>
    <row r="227" spans="1:13" x14ac:dyDescent="0.25">
      <c r="A227" s="167"/>
      <c r="B227" s="57"/>
      <c r="C227" s="57"/>
      <c r="D227" s="57"/>
      <c r="E227" s="167"/>
      <c r="F227" s="167"/>
      <c r="G227" s="167"/>
      <c r="H227" s="167"/>
      <c r="I227" s="167"/>
      <c r="J227" s="167"/>
      <c r="K227" s="167"/>
      <c r="L227" s="167"/>
      <c r="M227" s="167"/>
    </row>
    <row r="228" spans="1:13" x14ac:dyDescent="0.25">
      <c r="A228" s="167"/>
      <c r="B228" s="57"/>
      <c r="C228" s="57"/>
      <c r="D228" s="57"/>
      <c r="E228" s="167"/>
      <c r="F228" s="167"/>
      <c r="G228" s="167"/>
      <c r="H228" s="167"/>
      <c r="I228" s="167"/>
      <c r="J228" s="167"/>
      <c r="K228" s="167"/>
      <c r="L228" s="167"/>
      <c r="M228" s="167"/>
    </row>
    <row r="229" spans="1:13" x14ac:dyDescent="0.25">
      <c r="A229" s="167"/>
      <c r="B229" s="57"/>
      <c r="C229" s="57"/>
      <c r="D229" s="57"/>
      <c r="E229" s="167"/>
      <c r="F229" s="167"/>
      <c r="G229" s="167"/>
      <c r="H229" s="167"/>
      <c r="I229" s="167"/>
      <c r="J229" s="167"/>
      <c r="K229" s="167"/>
      <c r="L229" s="167"/>
      <c r="M229" s="167"/>
    </row>
    <row r="230" spans="1:13" x14ac:dyDescent="0.25">
      <c r="A230" s="167"/>
      <c r="B230" s="57"/>
      <c r="C230" s="57"/>
      <c r="D230" s="57"/>
      <c r="E230" s="167"/>
      <c r="F230" s="167"/>
      <c r="G230" s="167"/>
      <c r="H230" s="167"/>
      <c r="I230" s="167"/>
      <c r="J230" s="167"/>
      <c r="K230" s="167"/>
      <c r="L230" s="167"/>
      <c r="M230" s="167"/>
    </row>
    <row r="231" spans="1:13" x14ac:dyDescent="0.25">
      <c r="A231" s="167"/>
      <c r="B231" s="57"/>
      <c r="C231" s="57"/>
      <c r="D231" s="57"/>
      <c r="E231" s="167"/>
      <c r="F231" s="167"/>
      <c r="G231" s="167"/>
      <c r="H231" s="167"/>
      <c r="I231" s="167"/>
      <c r="J231" s="167"/>
      <c r="K231" s="167"/>
      <c r="L231" s="167"/>
      <c r="M231" s="167"/>
    </row>
    <row r="232" spans="1:13" x14ac:dyDescent="0.25">
      <c r="A232" s="167"/>
      <c r="B232" s="57"/>
      <c r="C232" s="57"/>
      <c r="D232" s="57"/>
      <c r="E232" s="167"/>
      <c r="F232" s="167"/>
      <c r="G232" s="167"/>
      <c r="H232" s="167"/>
      <c r="I232" s="167"/>
      <c r="J232" s="167"/>
      <c r="K232" s="167"/>
      <c r="L232" s="167"/>
      <c r="M232" s="167"/>
    </row>
    <row r="233" spans="1:13" x14ac:dyDescent="0.25">
      <c r="A233" s="167"/>
      <c r="B233" s="57"/>
      <c r="C233" s="57"/>
      <c r="D233" s="57"/>
      <c r="E233" s="167"/>
      <c r="F233" s="167"/>
      <c r="G233" s="167"/>
      <c r="H233" s="167"/>
      <c r="I233" s="167"/>
      <c r="J233" s="167"/>
      <c r="K233" s="167"/>
      <c r="L233" s="167"/>
      <c r="M233" s="167"/>
    </row>
    <row r="234" spans="1:13" x14ac:dyDescent="0.25">
      <c r="A234" s="167"/>
      <c r="B234" s="57"/>
      <c r="C234" s="57"/>
      <c r="D234" s="57"/>
      <c r="E234" s="167"/>
      <c r="F234" s="167"/>
      <c r="G234" s="167"/>
      <c r="H234" s="167"/>
      <c r="I234" s="167"/>
      <c r="J234" s="167"/>
      <c r="K234" s="167"/>
      <c r="L234" s="167"/>
      <c r="M234" s="167"/>
    </row>
    <row r="235" spans="1:13" x14ac:dyDescent="0.25">
      <c r="A235" s="167"/>
      <c r="B235" s="57"/>
      <c r="C235" s="57"/>
      <c r="D235" s="57"/>
      <c r="E235" s="167"/>
      <c r="F235" s="167"/>
      <c r="G235" s="167"/>
      <c r="H235" s="167"/>
      <c r="I235" s="167"/>
      <c r="J235" s="167"/>
      <c r="K235" s="167"/>
      <c r="L235" s="167"/>
      <c r="M235" s="167"/>
    </row>
    <row r="236" spans="1:13" x14ac:dyDescent="0.25">
      <c r="A236" s="167"/>
      <c r="B236" s="57"/>
      <c r="C236" s="57"/>
      <c r="D236" s="57"/>
      <c r="E236" s="167"/>
      <c r="F236" s="167"/>
      <c r="G236" s="167"/>
      <c r="H236" s="167"/>
      <c r="I236" s="167"/>
      <c r="J236" s="167"/>
      <c r="K236" s="167"/>
      <c r="L236" s="167"/>
      <c r="M236" s="167"/>
    </row>
    <row r="237" spans="1:13" x14ac:dyDescent="0.25">
      <c r="A237" s="167"/>
      <c r="B237" s="57"/>
      <c r="C237" s="57"/>
      <c r="D237" s="57"/>
      <c r="E237" s="167"/>
      <c r="F237" s="167"/>
      <c r="G237" s="167"/>
      <c r="H237" s="167"/>
      <c r="I237" s="167"/>
      <c r="J237" s="167"/>
      <c r="K237" s="167"/>
      <c r="L237" s="167"/>
      <c r="M237" s="167"/>
    </row>
    <row r="238" spans="1:13" x14ac:dyDescent="0.25">
      <c r="A238" s="167"/>
      <c r="B238" s="57"/>
      <c r="C238" s="57"/>
      <c r="D238" s="57"/>
      <c r="E238" s="167"/>
      <c r="F238" s="167"/>
      <c r="G238" s="167"/>
      <c r="H238" s="167"/>
      <c r="I238" s="167"/>
      <c r="J238" s="167"/>
      <c r="K238" s="167"/>
      <c r="L238" s="167"/>
      <c r="M238" s="167"/>
    </row>
    <row r="239" spans="1:13" x14ac:dyDescent="0.25">
      <c r="A239" s="167"/>
      <c r="B239" s="57"/>
      <c r="C239" s="57"/>
      <c r="D239" s="57"/>
      <c r="E239" s="167"/>
      <c r="F239" s="167"/>
      <c r="G239" s="167"/>
      <c r="H239" s="167"/>
      <c r="I239" s="167"/>
      <c r="J239" s="167"/>
      <c r="K239" s="167"/>
      <c r="L239" s="167"/>
      <c r="M239" s="167"/>
    </row>
    <row r="240" spans="1:13" x14ac:dyDescent="0.25">
      <c r="A240" s="167"/>
      <c r="B240" s="57"/>
      <c r="C240" s="57"/>
      <c r="D240" s="57"/>
      <c r="E240" s="167"/>
      <c r="F240" s="167"/>
      <c r="G240" s="167"/>
      <c r="H240" s="167"/>
      <c r="I240" s="167"/>
      <c r="J240" s="167"/>
      <c r="K240" s="167"/>
      <c r="L240" s="167"/>
      <c r="M240" s="167"/>
    </row>
    <row r="241" spans="1:13" x14ac:dyDescent="0.25">
      <c r="A241" s="167"/>
      <c r="B241" s="57"/>
      <c r="C241" s="57"/>
      <c r="D241" s="57"/>
      <c r="E241" s="167"/>
      <c r="F241" s="167"/>
      <c r="G241" s="167"/>
      <c r="H241" s="167"/>
      <c r="I241" s="167"/>
      <c r="J241" s="167"/>
      <c r="K241" s="167"/>
      <c r="L241" s="167"/>
      <c r="M241" s="167"/>
    </row>
    <row r="242" spans="1:13" x14ac:dyDescent="0.25">
      <c r="A242" s="167"/>
      <c r="B242" s="57"/>
      <c r="C242" s="57"/>
      <c r="D242" s="57"/>
      <c r="E242" s="167"/>
      <c r="F242" s="167"/>
      <c r="G242" s="167"/>
      <c r="H242" s="167"/>
      <c r="I242" s="167"/>
      <c r="J242" s="167"/>
      <c r="K242" s="167"/>
      <c r="L242" s="167"/>
      <c r="M242" s="167"/>
    </row>
    <row r="243" spans="1:13" x14ac:dyDescent="0.25">
      <c r="A243" s="167"/>
      <c r="B243" s="57"/>
      <c r="C243" s="57"/>
      <c r="D243" s="57"/>
      <c r="E243" s="167"/>
      <c r="F243" s="167"/>
      <c r="G243" s="167"/>
      <c r="H243" s="167"/>
      <c r="I243" s="167"/>
      <c r="J243" s="167"/>
      <c r="K243" s="167"/>
      <c r="L243" s="167"/>
      <c r="M243" s="167"/>
    </row>
    <row r="244" spans="1:13" x14ac:dyDescent="0.25">
      <c r="A244" s="167"/>
      <c r="B244" s="57"/>
      <c r="C244" s="57"/>
      <c r="D244" s="57"/>
      <c r="E244" s="167"/>
      <c r="F244" s="167"/>
      <c r="G244" s="167"/>
      <c r="H244" s="167"/>
      <c r="I244" s="167"/>
      <c r="J244" s="167"/>
      <c r="K244" s="167"/>
      <c r="L244" s="167"/>
      <c r="M244" s="167"/>
    </row>
    <row r="245" spans="1:13" x14ac:dyDescent="0.25">
      <c r="A245" s="167"/>
      <c r="B245" s="57"/>
      <c r="C245" s="57"/>
      <c r="D245" s="57"/>
      <c r="E245" s="167"/>
      <c r="F245" s="167"/>
      <c r="G245" s="167"/>
      <c r="H245" s="167"/>
      <c r="I245" s="167"/>
      <c r="J245" s="167"/>
      <c r="K245" s="167"/>
      <c r="L245" s="167"/>
      <c r="M245" s="167"/>
    </row>
    <row r="246" spans="1:13" x14ac:dyDescent="0.25">
      <c r="A246" s="167"/>
      <c r="B246" s="57"/>
      <c r="C246" s="57"/>
      <c r="D246" s="57"/>
      <c r="E246" s="167"/>
      <c r="F246" s="167"/>
      <c r="G246" s="167"/>
      <c r="H246" s="167"/>
      <c r="I246" s="167"/>
      <c r="J246" s="167"/>
      <c r="K246" s="167"/>
      <c r="L246" s="167"/>
      <c r="M246" s="167"/>
    </row>
    <row r="247" spans="1:13" x14ac:dyDescent="0.25">
      <c r="A247" s="167"/>
      <c r="B247" s="57"/>
      <c r="C247" s="57"/>
      <c r="D247" s="57"/>
      <c r="E247" s="167"/>
      <c r="F247" s="167"/>
      <c r="G247" s="167"/>
      <c r="H247" s="167"/>
      <c r="I247" s="167"/>
      <c r="J247" s="167"/>
      <c r="K247" s="167"/>
      <c r="L247" s="167"/>
      <c r="M247" s="167"/>
    </row>
    <row r="248" spans="1:13" x14ac:dyDescent="0.25">
      <c r="A248" s="167"/>
      <c r="B248" s="57"/>
      <c r="C248" s="57"/>
      <c r="D248" s="57"/>
      <c r="E248" s="167"/>
      <c r="F248" s="167"/>
      <c r="G248" s="167"/>
      <c r="H248" s="167"/>
      <c r="I248" s="167"/>
      <c r="J248" s="167"/>
      <c r="K248" s="167"/>
      <c r="L248" s="167"/>
      <c r="M248" s="167"/>
    </row>
    <row r="249" spans="1:13" x14ac:dyDescent="0.25">
      <c r="A249" s="167"/>
      <c r="B249" s="57"/>
      <c r="C249" s="57"/>
      <c r="D249" s="57"/>
      <c r="E249" s="167"/>
      <c r="F249" s="167"/>
      <c r="G249" s="167"/>
      <c r="H249" s="167"/>
      <c r="I249" s="167"/>
      <c r="J249" s="167"/>
      <c r="K249" s="167"/>
      <c r="L249" s="167"/>
      <c r="M249" s="167"/>
    </row>
    <row r="250" spans="1:13" x14ac:dyDescent="0.25">
      <c r="A250" s="167"/>
      <c r="B250" s="57"/>
      <c r="C250" s="57"/>
      <c r="D250" s="57"/>
      <c r="E250" s="167"/>
      <c r="F250" s="167"/>
      <c r="G250" s="167"/>
      <c r="H250" s="167"/>
      <c r="I250" s="167"/>
      <c r="J250" s="167"/>
      <c r="K250" s="167"/>
      <c r="L250" s="167"/>
      <c r="M250" s="167"/>
    </row>
    <row r="251" spans="1:13" x14ac:dyDescent="0.25">
      <c r="A251" s="167"/>
      <c r="B251" s="57"/>
      <c r="C251" s="57"/>
      <c r="D251" s="57"/>
      <c r="E251" s="167"/>
      <c r="F251" s="167"/>
      <c r="G251" s="167"/>
      <c r="H251" s="167"/>
      <c r="I251" s="167"/>
      <c r="J251" s="167"/>
      <c r="K251" s="167"/>
      <c r="L251" s="167"/>
      <c r="M251" s="167"/>
    </row>
    <row r="252" spans="1:13" x14ac:dyDescent="0.25">
      <c r="A252" s="167"/>
      <c r="B252" s="57"/>
      <c r="C252" s="57"/>
      <c r="D252" s="57"/>
      <c r="E252" s="167"/>
      <c r="F252" s="167"/>
      <c r="G252" s="167"/>
      <c r="H252" s="167"/>
      <c r="I252" s="167"/>
      <c r="J252" s="167"/>
      <c r="K252" s="167"/>
      <c r="L252" s="167"/>
      <c r="M252" s="167"/>
    </row>
    <row r="253" spans="1:13" x14ac:dyDescent="0.25">
      <c r="A253" s="167"/>
      <c r="B253" s="57"/>
      <c r="C253" s="57"/>
      <c r="D253" s="57"/>
      <c r="E253" s="167"/>
      <c r="F253" s="167"/>
      <c r="G253" s="167"/>
      <c r="H253" s="167"/>
      <c r="I253" s="167"/>
      <c r="J253" s="167"/>
      <c r="K253" s="167"/>
      <c r="L253" s="167"/>
      <c r="M253" s="167"/>
    </row>
    <row r="254" spans="1:13" x14ac:dyDescent="0.25">
      <c r="A254" s="167"/>
      <c r="B254" s="57"/>
      <c r="C254" s="57"/>
      <c r="D254" s="57"/>
      <c r="E254" s="167"/>
      <c r="F254" s="167"/>
      <c r="G254" s="167"/>
      <c r="H254" s="167"/>
      <c r="I254" s="167"/>
      <c r="J254" s="167"/>
      <c r="K254" s="167"/>
      <c r="L254" s="167"/>
      <c r="M254" s="167"/>
    </row>
    <row r="255" spans="1:13" x14ac:dyDescent="0.25">
      <c r="A255" s="167"/>
      <c r="B255" s="57"/>
      <c r="C255" s="57"/>
      <c r="D255" s="57"/>
      <c r="E255" s="167"/>
      <c r="F255" s="167"/>
      <c r="G255" s="167"/>
      <c r="H255" s="167"/>
      <c r="I255" s="167"/>
      <c r="J255" s="167"/>
      <c r="K255" s="167"/>
      <c r="L255" s="167"/>
      <c r="M255" s="167"/>
    </row>
    <row r="256" spans="1:13" x14ac:dyDescent="0.25">
      <c r="A256" s="167"/>
      <c r="B256" s="57"/>
      <c r="C256" s="57"/>
      <c r="D256" s="57"/>
      <c r="E256" s="167"/>
      <c r="F256" s="167"/>
      <c r="G256" s="167"/>
      <c r="H256" s="167"/>
      <c r="I256" s="167"/>
      <c r="J256" s="167"/>
      <c r="K256" s="167"/>
      <c r="L256" s="167"/>
      <c r="M256" s="167"/>
    </row>
    <row r="257" spans="1:13" x14ac:dyDescent="0.25">
      <c r="A257" s="167"/>
      <c r="B257" s="57"/>
      <c r="C257" s="57"/>
      <c r="D257" s="57"/>
      <c r="E257" s="167"/>
      <c r="F257" s="167"/>
      <c r="G257" s="167"/>
      <c r="H257" s="167"/>
      <c r="I257" s="167"/>
      <c r="J257" s="167"/>
      <c r="K257" s="167"/>
      <c r="L257" s="167"/>
      <c r="M257" s="167"/>
    </row>
    <row r="258" spans="1:13" x14ac:dyDescent="0.25">
      <c r="A258" s="167"/>
      <c r="B258" s="57"/>
      <c r="C258" s="57"/>
      <c r="D258" s="57"/>
      <c r="E258" s="167"/>
      <c r="F258" s="167"/>
      <c r="G258" s="167"/>
      <c r="H258" s="167"/>
      <c r="I258" s="167"/>
      <c r="J258" s="167"/>
      <c r="K258" s="167"/>
      <c r="L258" s="167"/>
      <c r="M258" s="167"/>
    </row>
    <row r="259" spans="1:13" x14ac:dyDescent="0.25">
      <c r="A259" s="167"/>
      <c r="B259" s="57"/>
      <c r="C259" s="57"/>
      <c r="D259" s="57"/>
      <c r="E259" s="167"/>
      <c r="F259" s="167"/>
      <c r="G259" s="167"/>
      <c r="H259" s="167"/>
      <c r="I259" s="167"/>
      <c r="J259" s="167"/>
      <c r="K259" s="167"/>
      <c r="L259" s="167"/>
      <c r="M259" s="167"/>
    </row>
    <row r="260" spans="1:13" x14ac:dyDescent="0.25">
      <c r="A260" s="167"/>
      <c r="B260" s="57"/>
      <c r="C260" s="57"/>
      <c r="D260" s="57"/>
      <c r="E260" s="167"/>
      <c r="F260" s="167"/>
      <c r="G260" s="167"/>
      <c r="H260" s="167"/>
      <c r="I260" s="167"/>
      <c r="J260" s="167"/>
      <c r="K260" s="167"/>
      <c r="L260" s="167"/>
      <c r="M260" s="167"/>
    </row>
    <row r="261" spans="1:13" x14ac:dyDescent="0.25">
      <c r="A261" s="167"/>
      <c r="B261" s="57"/>
      <c r="C261" s="57"/>
      <c r="D261" s="57"/>
      <c r="E261" s="167"/>
      <c r="F261" s="167"/>
      <c r="G261" s="167"/>
      <c r="H261" s="167"/>
      <c r="I261" s="167"/>
      <c r="J261" s="167"/>
      <c r="K261" s="167"/>
      <c r="L261" s="167"/>
      <c r="M261" s="167"/>
    </row>
    <row r="262" spans="1:13" x14ac:dyDescent="0.25">
      <c r="A262" s="167"/>
      <c r="B262" s="57"/>
      <c r="C262" s="57"/>
      <c r="D262" s="57"/>
      <c r="E262" s="167"/>
      <c r="F262" s="167"/>
      <c r="G262" s="167"/>
      <c r="H262" s="167"/>
      <c r="I262" s="167"/>
      <c r="J262" s="167"/>
      <c r="K262" s="167"/>
      <c r="L262" s="167"/>
      <c r="M262" s="167"/>
    </row>
    <row r="263" spans="1:13" x14ac:dyDescent="0.25">
      <c r="A263" s="167"/>
      <c r="B263" s="57"/>
      <c r="C263" s="57"/>
      <c r="D263" s="57"/>
      <c r="E263" s="167"/>
      <c r="F263" s="167"/>
      <c r="G263" s="167"/>
      <c r="H263" s="167"/>
      <c r="I263" s="167"/>
      <c r="J263" s="167"/>
      <c r="K263" s="167"/>
      <c r="L263" s="167"/>
      <c r="M263" s="167"/>
    </row>
    <row r="264" spans="1:13" x14ac:dyDescent="0.25">
      <c r="A264" s="167"/>
      <c r="B264" s="57"/>
      <c r="C264" s="57"/>
      <c r="D264" s="57"/>
      <c r="E264" s="167"/>
      <c r="F264" s="167"/>
      <c r="G264" s="167"/>
      <c r="H264" s="167"/>
      <c r="I264" s="167"/>
      <c r="J264" s="167"/>
      <c r="K264" s="167"/>
      <c r="L264" s="167"/>
      <c r="M264" s="167"/>
    </row>
    <row r="265" spans="1:13" x14ac:dyDescent="0.25">
      <c r="A265" s="167"/>
      <c r="B265" s="57"/>
      <c r="C265" s="57"/>
      <c r="D265" s="57"/>
      <c r="E265" s="167"/>
      <c r="F265" s="167"/>
      <c r="G265" s="167"/>
      <c r="H265" s="167"/>
      <c r="I265" s="167"/>
      <c r="J265" s="167"/>
      <c r="K265" s="167"/>
      <c r="L265" s="167"/>
      <c r="M265" s="167"/>
    </row>
    <row r="266" spans="1:13" x14ac:dyDescent="0.25">
      <c r="A266" s="167"/>
      <c r="B266" s="57"/>
      <c r="C266" s="57"/>
      <c r="D266" s="57"/>
      <c r="E266" s="167"/>
      <c r="F266" s="167"/>
      <c r="G266" s="167"/>
      <c r="H266" s="167"/>
      <c r="I266" s="167"/>
      <c r="J266" s="167"/>
      <c r="K266" s="167"/>
      <c r="L266" s="167"/>
      <c r="M266" s="167"/>
    </row>
    <row r="267" spans="1:13" x14ac:dyDescent="0.25">
      <c r="A267" s="167"/>
      <c r="B267" s="57"/>
      <c r="C267" s="57"/>
      <c r="D267" s="57"/>
      <c r="E267" s="167"/>
      <c r="F267" s="167"/>
      <c r="G267" s="167"/>
      <c r="H267" s="167"/>
      <c r="I267" s="167"/>
      <c r="J267" s="167"/>
      <c r="K267" s="167"/>
      <c r="L267" s="167"/>
      <c r="M267" s="167"/>
    </row>
    <row r="268" spans="1:13" x14ac:dyDescent="0.25">
      <c r="A268" s="167"/>
      <c r="B268" s="57"/>
      <c r="C268" s="57"/>
      <c r="D268" s="57"/>
      <c r="E268" s="167"/>
      <c r="F268" s="167"/>
      <c r="G268" s="167"/>
      <c r="H268" s="167"/>
      <c r="I268" s="167"/>
      <c r="J268" s="167"/>
      <c r="K268" s="167"/>
      <c r="L268" s="167"/>
      <c r="M268" s="167"/>
    </row>
    <row r="269" spans="1:13" x14ac:dyDescent="0.25">
      <c r="A269" s="167"/>
      <c r="B269" s="57"/>
      <c r="C269" s="57"/>
      <c r="D269" s="57"/>
      <c r="E269" s="167"/>
      <c r="F269" s="167"/>
      <c r="G269" s="167"/>
      <c r="H269" s="167"/>
      <c r="I269" s="167"/>
      <c r="J269" s="167"/>
      <c r="K269" s="167"/>
      <c r="L269" s="167"/>
      <c r="M269" s="167"/>
    </row>
    <row r="270" spans="1:13" x14ac:dyDescent="0.25">
      <c r="A270" s="167"/>
      <c r="B270" s="57"/>
      <c r="C270" s="57"/>
      <c r="D270" s="57"/>
      <c r="E270" s="167"/>
      <c r="F270" s="167"/>
      <c r="G270" s="167"/>
      <c r="H270" s="167"/>
      <c r="I270" s="167"/>
      <c r="J270" s="167"/>
      <c r="K270" s="167"/>
      <c r="L270" s="167"/>
      <c r="M270" s="167"/>
    </row>
    <row r="271" spans="1:13" x14ac:dyDescent="0.25">
      <c r="A271" s="167"/>
      <c r="B271" s="57"/>
      <c r="C271" s="57"/>
      <c r="D271" s="57"/>
      <c r="E271" s="167"/>
      <c r="F271" s="167"/>
      <c r="G271" s="167"/>
      <c r="H271" s="167"/>
      <c r="I271" s="167"/>
      <c r="J271" s="167"/>
      <c r="K271" s="167"/>
      <c r="L271" s="167"/>
      <c r="M271" s="167"/>
    </row>
    <row r="272" spans="1:13" x14ac:dyDescent="0.25">
      <c r="A272" s="167"/>
      <c r="B272" s="57"/>
      <c r="C272" s="57"/>
      <c r="D272" s="57"/>
      <c r="E272" s="167"/>
      <c r="F272" s="167"/>
      <c r="G272" s="167"/>
      <c r="H272" s="167"/>
      <c r="I272" s="167"/>
      <c r="J272" s="167"/>
      <c r="K272" s="167"/>
      <c r="L272" s="167"/>
      <c r="M272" s="167"/>
    </row>
    <row r="273" spans="1:13" x14ac:dyDescent="0.25">
      <c r="A273" s="167"/>
      <c r="B273" s="57"/>
      <c r="C273" s="57"/>
      <c r="D273" s="57"/>
      <c r="E273" s="167"/>
      <c r="F273" s="167"/>
      <c r="G273" s="167"/>
      <c r="H273" s="167"/>
      <c r="I273" s="167"/>
      <c r="J273" s="167"/>
      <c r="K273" s="167"/>
      <c r="L273" s="167"/>
      <c r="M273" s="167"/>
    </row>
    <row r="274" spans="1:13" x14ac:dyDescent="0.25">
      <c r="A274" s="167"/>
      <c r="B274" s="57"/>
      <c r="C274" s="57"/>
      <c r="D274" s="57"/>
      <c r="E274" s="167"/>
      <c r="F274" s="167"/>
      <c r="G274" s="167"/>
      <c r="H274" s="167"/>
      <c r="I274" s="167"/>
      <c r="J274" s="167"/>
      <c r="K274" s="167"/>
      <c r="L274" s="167"/>
      <c r="M274" s="167"/>
    </row>
    <row r="275" spans="1:13" x14ac:dyDescent="0.25">
      <c r="A275" s="167"/>
      <c r="B275" s="57"/>
      <c r="C275" s="57"/>
      <c r="D275" s="57"/>
      <c r="E275" s="167"/>
      <c r="F275" s="167"/>
      <c r="G275" s="167"/>
      <c r="H275" s="167"/>
      <c r="I275" s="167"/>
      <c r="J275" s="167"/>
      <c r="K275" s="167"/>
      <c r="L275" s="167"/>
      <c r="M275" s="167"/>
    </row>
    <row r="276" spans="1:13" x14ac:dyDescent="0.25">
      <c r="A276" s="167"/>
      <c r="B276" s="57"/>
      <c r="C276" s="57"/>
      <c r="D276" s="57"/>
      <c r="E276" s="167"/>
      <c r="F276" s="167"/>
      <c r="G276" s="167"/>
      <c r="H276" s="167"/>
      <c r="I276" s="167"/>
      <c r="J276" s="167"/>
      <c r="K276" s="167"/>
      <c r="L276" s="167"/>
      <c r="M276" s="167"/>
    </row>
    <row r="277" spans="1:13" x14ac:dyDescent="0.25">
      <c r="A277" s="167"/>
      <c r="B277" s="57"/>
      <c r="C277" s="57"/>
      <c r="D277" s="57"/>
      <c r="E277" s="167"/>
      <c r="F277" s="167"/>
      <c r="G277" s="167"/>
      <c r="H277" s="167"/>
      <c r="I277" s="167"/>
      <c r="J277" s="167"/>
      <c r="K277" s="167"/>
      <c r="L277" s="167"/>
      <c r="M277" s="167"/>
    </row>
    <row r="278" spans="1:13" x14ac:dyDescent="0.25">
      <c r="A278" s="167"/>
      <c r="B278" s="57"/>
      <c r="C278" s="57"/>
      <c r="D278" s="57"/>
      <c r="E278" s="167"/>
      <c r="F278" s="167"/>
      <c r="G278" s="167"/>
      <c r="H278" s="167"/>
      <c r="I278" s="167"/>
      <c r="J278" s="167"/>
      <c r="K278" s="167"/>
      <c r="L278" s="167"/>
      <c r="M278" s="167"/>
    </row>
    <row r="279" spans="1:13" x14ac:dyDescent="0.25">
      <c r="A279" s="167"/>
      <c r="B279" s="57"/>
      <c r="C279" s="57"/>
      <c r="D279" s="57"/>
      <c r="E279" s="167"/>
      <c r="F279" s="167"/>
      <c r="G279" s="167"/>
      <c r="H279" s="167"/>
      <c r="I279" s="167"/>
      <c r="J279" s="167"/>
      <c r="K279" s="167"/>
      <c r="L279" s="167"/>
      <c r="M279" s="167"/>
    </row>
    <row r="280" spans="1:13" x14ac:dyDescent="0.25">
      <c r="A280" s="167"/>
      <c r="B280" s="57"/>
      <c r="C280" s="57"/>
      <c r="D280" s="57"/>
      <c r="E280" s="167"/>
      <c r="F280" s="167"/>
      <c r="G280" s="167"/>
      <c r="H280" s="167"/>
      <c r="I280" s="167"/>
      <c r="J280" s="167"/>
      <c r="K280" s="167"/>
      <c r="L280" s="167"/>
      <c r="M280" s="167"/>
    </row>
    <row r="281" spans="1:13" x14ac:dyDescent="0.25">
      <c r="A281" s="167"/>
      <c r="B281" s="57"/>
      <c r="C281" s="57"/>
      <c r="D281" s="57"/>
      <c r="E281" s="167"/>
      <c r="F281" s="167"/>
      <c r="G281" s="167"/>
      <c r="H281" s="167"/>
      <c r="I281" s="167"/>
      <c r="J281" s="167"/>
      <c r="K281" s="167"/>
      <c r="L281" s="167"/>
      <c r="M281" s="167"/>
    </row>
    <row r="282" spans="1:13" x14ac:dyDescent="0.25">
      <c r="A282" s="167"/>
      <c r="B282" s="57"/>
      <c r="C282" s="57"/>
      <c r="D282" s="57"/>
      <c r="E282" s="167"/>
      <c r="F282" s="167"/>
      <c r="G282" s="167"/>
      <c r="H282" s="167"/>
      <c r="I282" s="167"/>
      <c r="J282" s="167"/>
      <c r="K282" s="167"/>
      <c r="L282" s="167"/>
      <c r="M282" s="167"/>
    </row>
    <row r="283" spans="1:13" x14ac:dyDescent="0.25">
      <c r="A283" s="167"/>
      <c r="B283" s="57"/>
      <c r="C283" s="57"/>
      <c r="D283" s="57"/>
      <c r="E283" s="167"/>
      <c r="F283" s="167"/>
      <c r="G283" s="167"/>
      <c r="H283" s="167"/>
      <c r="I283" s="167"/>
      <c r="J283" s="167"/>
      <c r="K283" s="167"/>
      <c r="L283" s="167"/>
      <c r="M283" s="167"/>
    </row>
    <row r="284" spans="1:13" x14ac:dyDescent="0.25">
      <c r="A284" s="167"/>
      <c r="B284" s="57"/>
      <c r="C284" s="57"/>
      <c r="D284" s="57"/>
      <c r="E284" s="167"/>
      <c r="F284" s="167"/>
      <c r="G284" s="167"/>
      <c r="H284" s="167"/>
      <c r="I284" s="167"/>
      <c r="J284" s="167"/>
      <c r="K284" s="167"/>
      <c r="L284" s="167"/>
      <c r="M284" s="167"/>
    </row>
    <row r="285" spans="1:13" x14ac:dyDescent="0.25">
      <c r="A285" s="167"/>
      <c r="B285" s="57"/>
      <c r="C285" s="57"/>
      <c r="D285" s="57"/>
      <c r="E285" s="167"/>
      <c r="F285" s="167"/>
      <c r="G285" s="167"/>
      <c r="H285" s="167"/>
      <c r="I285" s="167"/>
      <c r="J285" s="167"/>
      <c r="K285" s="167"/>
      <c r="L285" s="167"/>
      <c r="M285" s="167"/>
    </row>
    <row r="286" spans="1:13" x14ac:dyDescent="0.25">
      <c r="A286" s="167"/>
      <c r="B286" s="57"/>
      <c r="C286" s="57"/>
      <c r="D286" s="57"/>
      <c r="E286" s="167"/>
      <c r="F286" s="167"/>
      <c r="G286" s="167"/>
      <c r="H286" s="167"/>
      <c r="I286" s="167"/>
      <c r="J286" s="167"/>
      <c r="K286" s="167"/>
      <c r="L286" s="167"/>
      <c r="M286" s="167"/>
    </row>
    <row r="287" spans="1:13" x14ac:dyDescent="0.25">
      <c r="A287" s="167"/>
      <c r="B287" s="57"/>
      <c r="C287" s="57"/>
      <c r="D287" s="57"/>
      <c r="E287" s="167"/>
      <c r="F287" s="167"/>
      <c r="G287" s="167"/>
      <c r="H287" s="167"/>
      <c r="I287" s="167"/>
      <c r="J287" s="167"/>
      <c r="K287" s="167"/>
      <c r="L287" s="167"/>
      <c r="M287" s="167"/>
    </row>
    <row r="288" spans="1:13" x14ac:dyDescent="0.25">
      <c r="A288" s="167"/>
      <c r="B288" s="57"/>
      <c r="C288" s="57"/>
      <c r="D288" s="57"/>
      <c r="E288" s="167"/>
      <c r="F288" s="167"/>
      <c r="G288" s="167"/>
      <c r="H288" s="167"/>
      <c r="I288" s="167"/>
      <c r="J288" s="167"/>
      <c r="K288" s="167"/>
      <c r="L288" s="167"/>
      <c r="M288" s="167"/>
    </row>
    <row r="289" spans="1:13" x14ac:dyDescent="0.25">
      <c r="A289" s="167"/>
      <c r="B289" s="57"/>
      <c r="C289" s="57"/>
      <c r="D289" s="57"/>
      <c r="E289" s="167"/>
      <c r="F289" s="167"/>
      <c r="G289" s="167"/>
      <c r="H289" s="167"/>
      <c r="I289" s="167"/>
      <c r="J289" s="167"/>
      <c r="K289" s="167"/>
      <c r="L289" s="167"/>
      <c r="M289" s="167"/>
    </row>
    <row r="290" spans="1:13" x14ac:dyDescent="0.25">
      <c r="A290" s="167"/>
      <c r="B290" s="57"/>
      <c r="C290" s="57"/>
      <c r="D290" s="57"/>
      <c r="E290" s="167"/>
      <c r="F290" s="167"/>
      <c r="G290" s="167"/>
      <c r="H290" s="167"/>
      <c r="I290" s="167"/>
      <c r="J290" s="167"/>
      <c r="K290" s="167"/>
      <c r="L290" s="167"/>
      <c r="M290" s="167"/>
    </row>
    <row r="291" spans="1:13" x14ac:dyDescent="0.25">
      <c r="A291" s="167"/>
      <c r="B291" s="57"/>
      <c r="C291" s="57"/>
      <c r="D291" s="57"/>
      <c r="E291" s="167"/>
      <c r="F291" s="167"/>
      <c r="G291" s="167"/>
      <c r="H291" s="167"/>
      <c r="I291" s="167"/>
      <c r="J291" s="167"/>
      <c r="K291" s="167"/>
      <c r="L291" s="167"/>
      <c r="M291" s="167"/>
    </row>
    <row r="292" spans="1:13" x14ac:dyDescent="0.25">
      <c r="A292" s="167"/>
      <c r="B292" s="57"/>
      <c r="C292" s="57"/>
      <c r="D292" s="57"/>
      <c r="E292" s="167"/>
      <c r="F292" s="167"/>
      <c r="G292" s="167"/>
      <c r="H292" s="167"/>
      <c r="I292" s="167"/>
      <c r="J292" s="167"/>
      <c r="K292" s="167"/>
      <c r="L292" s="167"/>
      <c r="M292" s="167"/>
    </row>
    <row r="293" spans="1:13" x14ac:dyDescent="0.25">
      <c r="A293" s="167"/>
      <c r="B293" s="57"/>
      <c r="C293" s="57"/>
      <c r="D293" s="57"/>
      <c r="E293" s="167"/>
      <c r="F293" s="167"/>
      <c r="G293" s="167"/>
      <c r="H293" s="167"/>
      <c r="I293" s="167"/>
      <c r="J293" s="167"/>
      <c r="K293" s="167"/>
      <c r="L293" s="167"/>
      <c r="M293" s="167"/>
    </row>
    <row r="294" spans="1:13" x14ac:dyDescent="0.25">
      <c r="A294" s="167"/>
      <c r="B294" s="57"/>
      <c r="C294" s="57"/>
      <c r="D294" s="57"/>
      <c r="E294" s="167"/>
      <c r="F294" s="167"/>
      <c r="G294" s="167"/>
      <c r="H294" s="167"/>
      <c r="I294" s="167"/>
      <c r="J294" s="167"/>
      <c r="K294" s="167"/>
      <c r="L294" s="167"/>
      <c r="M294" s="167"/>
    </row>
    <row r="295" spans="1:13" x14ac:dyDescent="0.25">
      <c r="A295" s="167"/>
      <c r="B295" s="57"/>
      <c r="C295" s="57"/>
      <c r="D295" s="57"/>
      <c r="E295" s="167"/>
      <c r="F295" s="167"/>
      <c r="G295" s="167"/>
      <c r="H295" s="167"/>
      <c r="I295" s="167"/>
      <c r="J295" s="167"/>
      <c r="K295" s="167"/>
      <c r="L295" s="167"/>
      <c r="M295" s="167"/>
    </row>
    <row r="296" spans="1:13" x14ac:dyDescent="0.25">
      <c r="A296" s="167"/>
      <c r="B296" s="57"/>
      <c r="C296" s="57"/>
      <c r="D296" s="57"/>
      <c r="E296" s="167"/>
      <c r="F296" s="167"/>
      <c r="G296" s="167"/>
      <c r="H296" s="167"/>
      <c r="I296" s="167"/>
      <c r="J296" s="167"/>
      <c r="K296" s="167"/>
      <c r="L296" s="167"/>
      <c r="M296" s="167"/>
    </row>
    <row r="297" spans="1:13" x14ac:dyDescent="0.25">
      <c r="A297" s="167"/>
      <c r="B297" s="57"/>
      <c r="C297" s="57"/>
      <c r="D297" s="57"/>
      <c r="E297" s="167"/>
      <c r="F297" s="167"/>
      <c r="G297" s="167"/>
      <c r="H297" s="167"/>
      <c r="I297" s="167"/>
      <c r="J297" s="167"/>
      <c r="K297" s="167"/>
      <c r="L297" s="167"/>
      <c r="M297" s="167"/>
    </row>
    <row r="298" spans="1:13" x14ac:dyDescent="0.25">
      <c r="A298" s="167"/>
      <c r="B298" s="57"/>
      <c r="C298" s="57"/>
      <c r="D298" s="57"/>
      <c r="E298" s="167"/>
      <c r="F298" s="167"/>
      <c r="G298" s="167"/>
      <c r="H298" s="167"/>
      <c r="I298" s="167"/>
      <c r="J298" s="167"/>
      <c r="K298" s="167"/>
      <c r="L298" s="167"/>
      <c r="M298" s="167"/>
    </row>
    <row r="299" spans="1:13" x14ac:dyDescent="0.25">
      <c r="A299" s="167"/>
      <c r="B299" s="57"/>
      <c r="C299" s="57"/>
      <c r="D299" s="57"/>
      <c r="E299" s="167"/>
      <c r="F299" s="167"/>
      <c r="G299" s="167"/>
      <c r="H299" s="167"/>
      <c r="I299" s="167"/>
      <c r="J299" s="167"/>
      <c r="K299" s="167"/>
      <c r="L299" s="167"/>
      <c r="M299" s="167"/>
    </row>
    <row r="300" spans="1:13" x14ac:dyDescent="0.25">
      <c r="A300" s="167"/>
      <c r="B300" s="57"/>
      <c r="C300" s="57"/>
      <c r="D300" s="57"/>
      <c r="E300" s="167"/>
      <c r="F300" s="167"/>
      <c r="G300" s="167"/>
      <c r="H300" s="167"/>
      <c r="I300" s="167"/>
      <c r="J300" s="167"/>
      <c r="K300" s="167"/>
      <c r="L300" s="167"/>
      <c r="M300" s="167"/>
    </row>
    <row r="301" spans="1:13" x14ac:dyDescent="0.25">
      <c r="A301" s="167"/>
      <c r="B301" s="57"/>
      <c r="C301" s="57"/>
      <c r="D301" s="57"/>
      <c r="E301" s="167"/>
      <c r="F301" s="167"/>
      <c r="G301" s="167"/>
      <c r="H301" s="167"/>
      <c r="I301" s="167"/>
      <c r="J301" s="167"/>
      <c r="K301" s="167"/>
      <c r="L301" s="167"/>
      <c r="M301" s="167"/>
    </row>
    <row r="302" spans="1:13" x14ac:dyDescent="0.25">
      <c r="A302" s="167"/>
      <c r="B302" s="57"/>
      <c r="C302" s="57"/>
      <c r="D302" s="57"/>
      <c r="E302" s="167"/>
      <c r="F302" s="167"/>
      <c r="G302" s="167"/>
      <c r="H302" s="167"/>
      <c r="I302" s="167"/>
      <c r="J302" s="167"/>
      <c r="K302" s="167"/>
      <c r="L302" s="167"/>
      <c r="M302" s="167"/>
    </row>
    <row r="303" spans="1:13" x14ac:dyDescent="0.25">
      <c r="A303" s="167"/>
      <c r="B303" s="57"/>
      <c r="C303" s="57"/>
      <c r="D303" s="57"/>
      <c r="E303" s="167"/>
      <c r="F303" s="167"/>
      <c r="G303" s="167"/>
      <c r="H303" s="167"/>
      <c r="I303" s="167"/>
      <c r="J303" s="167"/>
      <c r="K303" s="167"/>
      <c r="L303" s="167"/>
      <c r="M303" s="167"/>
    </row>
    <row r="304" spans="1:13" x14ac:dyDescent="0.25">
      <c r="A304" s="167"/>
      <c r="B304" s="57"/>
      <c r="C304" s="57"/>
      <c r="D304" s="57"/>
      <c r="E304" s="167"/>
      <c r="F304" s="167"/>
      <c r="G304" s="167"/>
      <c r="H304" s="167"/>
      <c r="I304" s="167"/>
      <c r="J304" s="167"/>
      <c r="K304" s="167"/>
      <c r="L304" s="167"/>
      <c r="M304" s="167"/>
    </row>
    <row r="305" spans="1:13" x14ac:dyDescent="0.25">
      <c r="A305" s="167"/>
      <c r="B305" s="57"/>
      <c r="C305" s="57"/>
      <c r="D305" s="57"/>
      <c r="E305" s="167"/>
      <c r="F305" s="167"/>
      <c r="G305" s="167"/>
      <c r="H305" s="167"/>
      <c r="I305" s="167"/>
      <c r="J305" s="167"/>
      <c r="K305" s="167"/>
      <c r="L305" s="167"/>
      <c r="M305" s="167"/>
    </row>
    <row r="306" spans="1:13" x14ac:dyDescent="0.25">
      <c r="A306" s="167"/>
      <c r="B306" s="57"/>
      <c r="C306" s="57"/>
      <c r="D306" s="57"/>
      <c r="E306" s="167"/>
      <c r="F306" s="167"/>
      <c r="G306" s="167"/>
      <c r="H306" s="167"/>
      <c r="I306" s="167"/>
      <c r="J306" s="167"/>
      <c r="K306" s="167"/>
      <c r="L306" s="167"/>
      <c r="M306" s="167"/>
    </row>
    <row r="307" spans="1:13" x14ac:dyDescent="0.25">
      <c r="A307" s="167"/>
      <c r="B307" s="57"/>
      <c r="C307" s="57"/>
      <c r="D307" s="57"/>
      <c r="E307" s="167"/>
      <c r="F307" s="167"/>
      <c r="G307" s="167"/>
      <c r="H307" s="167"/>
      <c r="I307" s="167"/>
      <c r="J307" s="167"/>
      <c r="K307" s="167"/>
      <c r="L307" s="167"/>
      <c r="M307" s="167"/>
    </row>
    <row r="308" spans="1:13" x14ac:dyDescent="0.25">
      <c r="A308" s="167"/>
      <c r="B308" s="57"/>
      <c r="C308" s="57"/>
      <c r="D308" s="57"/>
      <c r="E308" s="167"/>
      <c r="F308" s="167"/>
      <c r="G308" s="167"/>
      <c r="H308" s="167"/>
      <c r="I308" s="167"/>
      <c r="J308" s="167"/>
      <c r="K308" s="167"/>
      <c r="L308" s="167"/>
      <c r="M308" s="167"/>
    </row>
    <row r="309" spans="1:13" x14ac:dyDescent="0.25">
      <c r="A309" s="167"/>
      <c r="B309" s="57"/>
      <c r="C309" s="57"/>
      <c r="D309" s="57"/>
      <c r="E309" s="167"/>
      <c r="F309" s="167"/>
      <c r="G309" s="167"/>
      <c r="H309" s="167"/>
      <c r="I309" s="167"/>
      <c r="J309" s="167"/>
      <c r="K309" s="167"/>
      <c r="L309" s="167"/>
      <c r="M309" s="167"/>
    </row>
    <row r="310" spans="1:13" x14ac:dyDescent="0.25">
      <c r="A310" s="167"/>
      <c r="B310" s="57"/>
      <c r="C310" s="57"/>
      <c r="D310" s="57"/>
      <c r="E310" s="167"/>
      <c r="F310" s="167"/>
      <c r="G310" s="167"/>
      <c r="H310" s="167"/>
      <c r="I310" s="167"/>
      <c r="J310" s="167"/>
      <c r="K310" s="167"/>
      <c r="L310" s="167"/>
      <c r="M310" s="167"/>
    </row>
    <row r="311" spans="1:13" x14ac:dyDescent="0.25">
      <c r="A311" s="167"/>
      <c r="B311" s="57"/>
      <c r="C311" s="57"/>
      <c r="D311" s="57"/>
      <c r="E311" s="167"/>
      <c r="F311" s="167"/>
      <c r="G311" s="167"/>
      <c r="H311" s="167"/>
      <c r="I311" s="167"/>
      <c r="J311" s="167"/>
      <c r="K311" s="167"/>
      <c r="L311" s="167"/>
      <c r="M311" s="167"/>
    </row>
    <row r="312" spans="1:13" x14ac:dyDescent="0.25">
      <c r="A312" s="167"/>
      <c r="B312" s="57"/>
      <c r="C312" s="57"/>
      <c r="D312" s="57"/>
      <c r="E312" s="167"/>
      <c r="F312" s="167"/>
      <c r="G312" s="167"/>
      <c r="H312" s="167"/>
      <c r="I312" s="167"/>
      <c r="J312" s="167"/>
      <c r="K312" s="167"/>
      <c r="L312" s="167"/>
      <c r="M312" s="167"/>
    </row>
    <row r="313" spans="1:13" x14ac:dyDescent="0.25">
      <c r="A313" s="167"/>
      <c r="B313" s="57"/>
      <c r="C313" s="57"/>
      <c r="D313" s="57"/>
      <c r="E313" s="167"/>
      <c r="F313" s="167"/>
      <c r="G313" s="167"/>
      <c r="H313" s="167"/>
      <c r="I313" s="167"/>
      <c r="J313" s="167"/>
      <c r="K313" s="167"/>
      <c r="L313" s="167"/>
      <c r="M313" s="167"/>
    </row>
    <row r="314" spans="1:13" x14ac:dyDescent="0.25">
      <c r="A314" s="167"/>
      <c r="B314" s="57"/>
      <c r="C314" s="57"/>
      <c r="D314" s="57"/>
      <c r="E314" s="167"/>
      <c r="F314" s="167"/>
      <c r="G314" s="167"/>
      <c r="H314" s="167"/>
      <c r="I314" s="167"/>
      <c r="J314" s="167"/>
      <c r="K314" s="167"/>
      <c r="L314" s="167"/>
      <c r="M314" s="167"/>
    </row>
    <row r="315" spans="1:13" x14ac:dyDescent="0.25">
      <c r="A315" s="167"/>
      <c r="B315" s="57"/>
      <c r="C315" s="57"/>
      <c r="D315" s="57"/>
      <c r="E315" s="167"/>
      <c r="F315" s="167"/>
      <c r="G315" s="167"/>
      <c r="H315" s="167"/>
      <c r="I315" s="167"/>
      <c r="J315" s="167"/>
      <c r="K315" s="167"/>
      <c r="L315" s="167"/>
      <c r="M315" s="167"/>
    </row>
    <row r="316" spans="1:13" x14ac:dyDescent="0.25">
      <c r="A316" s="167"/>
      <c r="B316" s="57"/>
      <c r="C316" s="57"/>
      <c r="D316" s="57"/>
      <c r="E316" s="167"/>
      <c r="F316" s="167"/>
      <c r="G316" s="167"/>
      <c r="H316" s="167"/>
      <c r="I316" s="167"/>
      <c r="J316" s="167"/>
      <c r="K316" s="167"/>
      <c r="L316" s="167"/>
      <c r="M316" s="167"/>
    </row>
    <row r="317" spans="1:13" x14ac:dyDescent="0.25">
      <c r="A317" s="167"/>
      <c r="B317" s="57"/>
      <c r="C317" s="57"/>
      <c r="D317" s="57"/>
      <c r="E317" s="167"/>
      <c r="F317" s="167"/>
      <c r="G317" s="167"/>
      <c r="H317" s="167"/>
      <c r="I317" s="167"/>
      <c r="J317" s="167"/>
      <c r="K317" s="167"/>
      <c r="L317" s="167"/>
      <c r="M317" s="167"/>
    </row>
    <row r="318" spans="1:13" x14ac:dyDescent="0.25">
      <c r="A318" s="167"/>
      <c r="B318" s="57"/>
      <c r="C318" s="57"/>
      <c r="D318" s="57"/>
      <c r="E318" s="167"/>
      <c r="F318" s="167"/>
      <c r="G318" s="167"/>
      <c r="H318" s="167"/>
      <c r="I318" s="167"/>
      <c r="J318" s="167"/>
      <c r="K318" s="167"/>
      <c r="L318" s="167"/>
      <c r="M318" s="167"/>
    </row>
    <row r="319" spans="1:13" x14ac:dyDescent="0.25">
      <c r="A319" s="167"/>
      <c r="B319" s="57"/>
      <c r="C319" s="57"/>
      <c r="D319" s="57"/>
      <c r="E319" s="167"/>
      <c r="F319" s="167"/>
      <c r="G319" s="167"/>
      <c r="H319" s="167"/>
      <c r="I319" s="167"/>
      <c r="J319" s="167"/>
      <c r="K319" s="167"/>
      <c r="L319" s="167"/>
      <c r="M319" s="167"/>
    </row>
    <row r="320" spans="1:13" x14ac:dyDescent="0.25">
      <c r="A320" s="167"/>
      <c r="B320" s="57"/>
      <c r="C320" s="57"/>
      <c r="D320" s="57"/>
      <c r="E320" s="167"/>
      <c r="F320" s="167"/>
      <c r="G320" s="167"/>
      <c r="H320" s="167"/>
      <c r="I320" s="167"/>
      <c r="J320" s="167"/>
      <c r="K320" s="167"/>
      <c r="L320" s="167"/>
      <c r="M320" s="167"/>
    </row>
    <row r="321" spans="1:13" x14ac:dyDescent="0.25">
      <c r="A321" s="167"/>
      <c r="B321" s="57"/>
      <c r="C321" s="57"/>
      <c r="D321" s="57"/>
      <c r="E321" s="167"/>
      <c r="F321" s="167"/>
      <c r="G321" s="167"/>
      <c r="H321" s="167"/>
      <c r="I321" s="167"/>
      <c r="J321" s="167"/>
      <c r="K321" s="167"/>
      <c r="L321" s="167"/>
      <c r="M321" s="167"/>
    </row>
    <row r="322" spans="1:13" x14ac:dyDescent="0.25">
      <c r="A322" s="167"/>
      <c r="B322" s="57"/>
      <c r="C322" s="57"/>
      <c r="D322" s="57"/>
      <c r="E322" s="167"/>
      <c r="F322" s="167"/>
      <c r="G322" s="167"/>
      <c r="H322" s="167"/>
      <c r="I322" s="167"/>
      <c r="J322" s="167"/>
      <c r="K322" s="167"/>
      <c r="L322" s="167"/>
      <c r="M322" s="167"/>
    </row>
    <row r="323" spans="1:13" x14ac:dyDescent="0.25">
      <c r="A323" s="167"/>
      <c r="B323" s="57"/>
      <c r="C323" s="57"/>
      <c r="D323" s="57"/>
      <c r="E323" s="167"/>
      <c r="F323" s="167"/>
      <c r="G323" s="167"/>
      <c r="H323" s="167"/>
      <c r="I323" s="167"/>
      <c r="J323" s="167"/>
      <c r="K323" s="167"/>
      <c r="L323" s="167"/>
      <c r="M323" s="167"/>
    </row>
    <row r="324" spans="1:13" x14ac:dyDescent="0.25">
      <c r="A324" s="167"/>
      <c r="B324" s="57"/>
      <c r="C324" s="57"/>
      <c r="D324" s="57"/>
      <c r="E324" s="167"/>
      <c r="F324" s="167"/>
      <c r="G324" s="167"/>
      <c r="H324" s="167"/>
      <c r="I324" s="167"/>
      <c r="J324" s="167"/>
      <c r="K324" s="167"/>
      <c r="L324" s="167"/>
      <c r="M324" s="167"/>
    </row>
    <row r="325" spans="1:13" x14ac:dyDescent="0.25">
      <c r="A325" s="167"/>
      <c r="B325" s="57"/>
      <c r="C325" s="57"/>
      <c r="D325" s="57"/>
      <c r="E325" s="167"/>
      <c r="F325" s="167"/>
      <c r="G325" s="167"/>
      <c r="H325" s="167"/>
      <c r="I325" s="167"/>
      <c r="J325" s="167"/>
      <c r="K325" s="167"/>
      <c r="L325" s="167"/>
      <c r="M325" s="167"/>
    </row>
    <row r="326" spans="1:13" x14ac:dyDescent="0.25">
      <c r="A326" s="167"/>
      <c r="B326" s="57"/>
      <c r="C326" s="57"/>
      <c r="D326" s="57"/>
      <c r="E326" s="167"/>
      <c r="F326" s="167"/>
      <c r="G326" s="167"/>
      <c r="H326" s="167"/>
      <c r="I326" s="167"/>
      <c r="J326" s="167"/>
      <c r="K326" s="167"/>
      <c r="L326" s="167"/>
      <c r="M326" s="167"/>
    </row>
    <row r="327" spans="1:13" x14ac:dyDescent="0.25">
      <c r="A327" s="167"/>
      <c r="B327" s="57"/>
      <c r="C327" s="57"/>
      <c r="D327" s="57"/>
      <c r="E327" s="167"/>
      <c r="F327" s="167"/>
      <c r="G327" s="167"/>
      <c r="H327" s="167"/>
      <c r="I327" s="167"/>
      <c r="J327" s="167"/>
      <c r="K327" s="167"/>
      <c r="L327" s="167"/>
      <c r="M327" s="167"/>
    </row>
    <row r="328" spans="1:13" x14ac:dyDescent="0.25">
      <c r="A328" s="167"/>
      <c r="B328" s="57"/>
      <c r="C328" s="57"/>
      <c r="D328" s="57"/>
      <c r="E328" s="167"/>
      <c r="F328" s="167"/>
      <c r="G328" s="167"/>
      <c r="H328" s="167"/>
      <c r="I328" s="167"/>
      <c r="J328" s="167"/>
      <c r="K328" s="167"/>
      <c r="L328" s="167"/>
      <c r="M328" s="167"/>
    </row>
    <row r="329" spans="1:13" x14ac:dyDescent="0.25">
      <c r="A329" s="167"/>
      <c r="B329" s="57"/>
      <c r="C329" s="57"/>
      <c r="D329" s="57"/>
      <c r="E329" s="167"/>
      <c r="F329" s="167"/>
      <c r="G329" s="167"/>
      <c r="H329" s="167"/>
      <c r="I329" s="167"/>
      <c r="J329" s="167"/>
      <c r="K329" s="167"/>
      <c r="L329" s="167"/>
      <c r="M329" s="167"/>
    </row>
    <row r="330" spans="1:13" x14ac:dyDescent="0.25">
      <c r="A330" s="167"/>
      <c r="B330" s="57"/>
      <c r="C330" s="57"/>
      <c r="D330" s="57"/>
      <c r="E330" s="167"/>
      <c r="F330" s="167"/>
      <c r="G330" s="167"/>
      <c r="H330" s="167"/>
      <c r="I330" s="167"/>
      <c r="J330" s="167"/>
      <c r="K330" s="167"/>
      <c r="L330" s="167"/>
      <c r="M330" s="167"/>
    </row>
    <row r="331" spans="1:13" x14ac:dyDescent="0.25">
      <c r="A331" s="167"/>
      <c r="B331" s="57"/>
      <c r="C331" s="57"/>
      <c r="D331" s="57"/>
      <c r="E331" s="167"/>
      <c r="F331" s="167"/>
      <c r="G331" s="167"/>
      <c r="H331" s="167"/>
      <c r="I331" s="167"/>
      <c r="J331" s="167"/>
      <c r="K331" s="167"/>
      <c r="L331" s="167"/>
      <c r="M331" s="167"/>
    </row>
    <row r="332" spans="1:13" x14ac:dyDescent="0.25">
      <c r="A332" s="167"/>
      <c r="B332" s="57"/>
      <c r="C332" s="57"/>
      <c r="D332" s="57"/>
      <c r="E332" s="167"/>
      <c r="F332" s="167"/>
      <c r="G332" s="167"/>
      <c r="H332" s="167"/>
      <c r="I332" s="167"/>
      <c r="J332" s="167"/>
      <c r="K332" s="167"/>
      <c r="L332" s="167"/>
      <c r="M332" s="167"/>
    </row>
    <row r="333" spans="1:13" x14ac:dyDescent="0.25">
      <c r="A333" s="167"/>
      <c r="B333" s="57"/>
      <c r="C333" s="57"/>
      <c r="D333" s="57"/>
      <c r="E333" s="167"/>
      <c r="F333" s="167"/>
      <c r="G333" s="167"/>
      <c r="H333" s="167"/>
      <c r="I333" s="167"/>
      <c r="J333" s="167"/>
      <c r="K333" s="167"/>
      <c r="L333" s="167"/>
      <c r="M333" s="167"/>
    </row>
    <row r="334" spans="1:13" x14ac:dyDescent="0.25">
      <c r="A334" s="167"/>
      <c r="B334" s="57"/>
      <c r="C334" s="57"/>
      <c r="D334" s="57"/>
      <c r="E334" s="167"/>
      <c r="F334" s="167"/>
      <c r="G334" s="167"/>
      <c r="H334" s="167"/>
      <c r="I334" s="167"/>
      <c r="J334" s="167"/>
      <c r="K334" s="167"/>
      <c r="L334" s="167"/>
      <c r="M334" s="167"/>
    </row>
    <row r="335" spans="1:13" x14ac:dyDescent="0.25">
      <c r="A335" s="167"/>
      <c r="B335" s="57"/>
      <c r="C335" s="57"/>
      <c r="D335" s="57"/>
      <c r="E335" s="167"/>
      <c r="F335" s="167"/>
      <c r="G335" s="167"/>
      <c r="H335" s="167"/>
      <c r="I335" s="167"/>
      <c r="J335" s="167"/>
      <c r="K335" s="167"/>
      <c r="L335" s="167"/>
      <c r="M335" s="167"/>
    </row>
    <row r="336" spans="1:13" x14ac:dyDescent="0.25">
      <c r="A336" s="167"/>
      <c r="B336" s="57"/>
      <c r="C336" s="57"/>
      <c r="D336" s="57"/>
      <c r="E336" s="167"/>
      <c r="F336" s="167"/>
      <c r="G336" s="167"/>
      <c r="H336" s="167"/>
      <c r="I336" s="167"/>
      <c r="J336" s="167"/>
      <c r="K336" s="167"/>
      <c r="L336" s="167"/>
      <c r="M336" s="167"/>
    </row>
    <row r="337" spans="1:13" x14ac:dyDescent="0.25">
      <c r="A337" s="167"/>
      <c r="B337" s="57"/>
      <c r="C337" s="57"/>
      <c r="D337" s="57"/>
      <c r="E337" s="167"/>
      <c r="F337" s="167"/>
      <c r="G337" s="167"/>
      <c r="H337" s="167"/>
      <c r="I337" s="167"/>
      <c r="J337" s="167"/>
      <c r="K337" s="167"/>
      <c r="L337" s="167"/>
      <c r="M337" s="167"/>
    </row>
    <row r="338" spans="1:13" x14ac:dyDescent="0.25">
      <c r="A338" s="167"/>
      <c r="B338" s="57"/>
      <c r="C338" s="57"/>
      <c r="D338" s="57"/>
      <c r="E338" s="167"/>
      <c r="F338" s="167"/>
      <c r="G338" s="167"/>
      <c r="H338" s="167"/>
      <c r="I338" s="167"/>
      <c r="J338" s="167"/>
      <c r="K338" s="167"/>
      <c r="L338" s="167"/>
      <c r="M338" s="167"/>
    </row>
    <row r="339" spans="1:13" x14ac:dyDescent="0.25">
      <c r="A339" s="167"/>
      <c r="B339" s="57"/>
      <c r="C339" s="57"/>
      <c r="D339" s="57"/>
      <c r="E339" s="167"/>
      <c r="F339" s="167"/>
      <c r="G339" s="167"/>
      <c r="H339" s="167"/>
      <c r="I339" s="167"/>
      <c r="J339" s="167"/>
      <c r="K339" s="167"/>
      <c r="L339" s="167"/>
      <c r="M339" s="167"/>
    </row>
    <row r="340" spans="1:13" x14ac:dyDescent="0.25">
      <c r="A340" s="167"/>
      <c r="B340" s="57"/>
      <c r="C340" s="57"/>
      <c r="D340" s="57"/>
      <c r="E340" s="167"/>
      <c r="F340" s="167"/>
      <c r="G340" s="167"/>
      <c r="H340" s="167"/>
      <c r="I340" s="167"/>
      <c r="J340" s="167"/>
      <c r="K340" s="167"/>
      <c r="L340" s="167"/>
      <c r="M340" s="167"/>
    </row>
    <row r="341" spans="1:13" x14ac:dyDescent="0.25">
      <c r="A341" s="167"/>
      <c r="B341" s="57"/>
      <c r="C341" s="57"/>
      <c r="D341" s="57"/>
      <c r="E341" s="167"/>
      <c r="F341" s="167"/>
      <c r="G341" s="167"/>
      <c r="H341" s="167"/>
      <c r="I341" s="167"/>
      <c r="J341" s="167"/>
      <c r="K341" s="167"/>
      <c r="L341" s="167"/>
      <c r="M341" s="167"/>
    </row>
    <row r="342" spans="1:13" x14ac:dyDescent="0.25">
      <c r="A342" s="167"/>
      <c r="B342" s="57"/>
      <c r="C342" s="57"/>
      <c r="D342" s="57"/>
      <c r="E342" s="167"/>
      <c r="F342" s="167"/>
      <c r="G342" s="167"/>
      <c r="H342" s="167"/>
      <c r="I342" s="167"/>
      <c r="J342" s="167"/>
      <c r="K342" s="167"/>
      <c r="L342" s="167"/>
      <c r="M342" s="167"/>
    </row>
    <row r="343" spans="1:13" x14ac:dyDescent="0.25">
      <c r="A343" s="167"/>
      <c r="B343" s="57"/>
      <c r="C343" s="57"/>
      <c r="D343" s="57"/>
      <c r="E343" s="167"/>
      <c r="F343" s="167"/>
      <c r="G343" s="167"/>
      <c r="H343" s="167"/>
      <c r="I343" s="167"/>
      <c r="J343" s="167"/>
      <c r="K343" s="167"/>
      <c r="L343" s="167"/>
      <c r="M343" s="167"/>
    </row>
    <row r="344" spans="1:13" x14ac:dyDescent="0.25">
      <c r="A344" s="167"/>
      <c r="B344" s="57"/>
      <c r="C344" s="57"/>
      <c r="D344" s="57"/>
      <c r="E344" s="167"/>
      <c r="F344" s="167"/>
      <c r="G344" s="167"/>
      <c r="H344" s="167"/>
      <c r="I344" s="167"/>
      <c r="J344" s="167"/>
      <c r="K344" s="167"/>
      <c r="L344" s="167"/>
      <c r="M344" s="167"/>
    </row>
    <row r="345" spans="1:13" x14ac:dyDescent="0.25">
      <c r="A345" s="167"/>
      <c r="B345" s="57"/>
      <c r="C345" s="57"/>
      <c r="D345" s="57"/>
      <c r="E345" s="167"/>
      <c r="F345" s="167"/>
      <c r="G345" s="167"/>
      <c r="H345" s="167"/>
      <c r="I345" s="167"/>
      <c r="J345" s="167"/>
      <c r="K345" s="167"/>
      <c r="L345" s="167"/>
      <c r="M345" s="167"/>
    </row>
    <row r="346" spans="1:13" x14ac:dyDescent="0.25">
      <c r="A346" s="167"/>
      <c r="B346" s="57"/>
      <c r="C346" s="57"/>
      <c r="D346" s="57"/>
      <c r="E346" s="167"/>
      <c r="F346" s="167"/>
      <c r="G346" s="167"/>
      <c r="H346" s="167"/>
      <c r="I346" s="167"/>
      <c r="J346" s="167"/>
      <c r="K346" s="167"/>
      <c r="L346" s="167"/>
      <c r="M346" s="167"/>
    </row>
    <row r="347" spans="1:13" x14ac:dyDescent="0.25">
      <c r="A347" s="167"/>
      <c r="B347" s="57"/>
      <c r="C347" s="57"/>
      <c r="D347" s="57"/>
      <c r="E347" s="167"/>
      <c r="F347" s="167"/>
      <c r="G347" s="167"/>
      <c r="H347" s="167"/>
      <c r="I347" s="167"/>
      <c r="J347" s="167"/>
      <c r="K347" s="167"/>
      <c r="L347" s="167"/>
      <c r="M347" s="167"/>
    </row>
    <row r="348" spans="1:13" x14ac:dyDescent="0.25">
      <c r="A348" s="167"/>
      <c r="B348" s="57"/>
      <c r="C348" s="57"/>
      <c r="D348" s="57"/>
      <c r="E348" s="167"/>
      <c r="F348" s="167"/>
      <c r="G348" s="167"/>
      <c r="H348" s="167"/>
      <c r="I348" s="167"/>
      <c r="J348" s="167"/>
      <c r="K348" s="167"/>
      <c r="L348" s="167"/>
      <c r="M348" s="167"/>
    </row>
    <row r="349" spans="1:13" x14ac:dyDescent="0.25">
      <c r="A349" s="167"/>
      <c r="B349" s="57"/>
      <c r="C349" s="57"/>
      <c r="D349" s="57"/>
      <c r="E349" s="167"/>
      <c r="F349" s="167"/>
      <c r="G349" s="167"/>
      <c r="H349" s="167"/>
      <c r="I349" s="167"/>
      <c r="J349" s="167"/>
      <c r="K349" s="167"/>
      <c r="L349" s="167"/>
      <c r="M349" s="167"/>
    </row>
    <row r="350" spans="1:13" x14ac:dyDescent="0.25">
      <c r="A350" s="167"/>
      <c r="B350" s="57"/>
      <c r="C350" s="57"/>
      <c r="D350" s="57"/>
      <c r="E350" s="167"/>
      <c r="F350" s="167"/>
      <c r="G350" s="167"/>
      <c r="H350" s="167"/>
      <c r="I350" s="167"/>
      <c r="J350" s="167"/>
      <c r="K350" s="167"/>
      <c r="L350" s="167"/>
      <c r="M350" s="167"/>
    </row>
    <row r="351" spans="1:13" x14ac:dyDescent="0.25">
      <c r="A351" s="167"/>
      <c r="B351" s="57"/>
      <c r="C351" s="57"/>
      <c r="D351" s="57"/>
      <c r="E351" s="167"/>
      <c r="F351" s="167"/>
      <c r="G351" s="167"/>
      <c r="H351" s="167"/>
      <c r="I351" s="167"/>
      <c r="J351" s="167"/>
      <c r="K351" s="167"/>
      <c r="L351" s="167"/>
      <c r="M351" s="167"/>
    </row>
    <row r="352" spans="1:13" x14ac:dyDescent="0.25">
      <c r="A352" s="167"/>
      <c r="B352" s="57"/>
      <c r="C352" s="57"/>
      <c r="D352" s="57"/>
      <c r="E352" s="167"/>
      <c r="F352" s="167"/>
      <c r="G352" s="167"/>
      <c r="H352" s="167"/>
      <c r="I352" s="167"/>
      <c r="J352" s="167"/>
      <c r="K352" s="167"/>
      <c r="L352" s="167"/>
      <c r="M352" s="167"/>
    </row>
    <row r="353" spans="1:13" x14ac:dyDescent="0.25">
      <c r="A353" s="167"/>
      <c r="B353" s="57"/>
      <c r="C353" s="57"/>
      <c r="D353" s="57"/>
      <c r="E353" s="167"/>
      <c r="F353" s="167"/>
      <c r="G353" s="167"/>
      <c r="H353" s="167"/>
      <c r="I353" s="167"/>
      <c r="J353" s="167"/>
      <c r="K353" s="167"/>
      <c r="L353" s="167"/>
      <c r="M353" s="167"/>
    </row>
    <row r="354" spans="1:13" x14ac:dyDescent="0.25">
      <c r="A354" s="167"/>
      <c r="B354" s="57"/>
      <c r="C354" s="57"/>
      <c r="D354" s="57"/>
      <c r="E354" s="167"/>
      <c r="F354" s="167"/>
      <c r="G354" s="167"/>
      <c r="H354" s="167"/>
      <c r="I354" s="167"/>
      <c r="J354" s="167"/>
      <c r="K354" s="167"/>
      <c r="L354" s="167"/>
      <c r="M354" s="167"/>
    </row>
    <row r="355" spans="1:13" x14ac:dyDescent="0.25">
      <c r="A355" s="167"/>
      <c r="B355" s="57"/>
      <c r="C355" s="57"/>
      <c r="D355" s="57"/>
      <c r="E355" s="167"/>
      <c r="F355" s="167"/>
      <c r="G355" s="167"/>
      <c r="H355" s="167"/>
      <c r="I355" s="167"/>
      <c r="J355" s="167"/>
      <c r="K355" s="167"/>
      <c r="L355" s="167"/>
      <c r="M355" s="167"/>
    </row>
    <row r="356" spans="1:13" x14ac:dyDescent="0.25">
      <c r="A356" s="167"/>
      <c r="B356" s="57"/>
      <c r="C356" s="57"/>
      <c r="D356" s="57"/>
      <c r="E356" s="167"/>
      <c r="F356" s="167"/>
      <c r="G356" s="167"/>
      <c r="H356" s="167"/>
      <c r="I356" s="167"/>
      <c r="J356" s="167"/>
      <c r="K356" s="167"/>
      <c r="L356" s="167"/>
      <c r="M356" s="167"/>
    </row>
    <row r="357" spans="1:13" x14ac:dyDescent="0.25">
      <c r="A357" s="167"/>
      <c r="B357" s="57"/>
      <c r="C357" s="57"/>
      <c r="D357" s="57"/>
      <c r="E357" s="167"/>
      <c r="F357" s="167"/>
      <c r="G357" s="167"/>
      <c r="H357" s="167"/>
      <c r="I357" s="167"/>
      <c r="J357" s="167"/>
      <c r="K357" s="167"/>
      <c r="L357" s="167"/>
      <c r="M357" s="167"/>
    </row>
    <row r="358" spans="1:13" x14ac:dyDescent="0.25">
      <c r="A358" s="167"/>
      <c r="B358" s="57"/>
      <c r="C358" s="57"/>
      <c r="D358" s="57"/>
      <c r="E358" s="167"/>
      <c r="F358" s="167"/>
      <c r="G358" s="167"/>
      <c r="H358" s="167"/>
      <c r="I358" s="167"/>
      <c r="J358" s="167"/>
      <c r="K358" s="167"/>
      <c r="L358" s="167"/>
      <c r="M358" s="167"/>
    </row>
    <row r="359" spans="1:13" x14ac:dyDescent="0.25">
      <c r="A359" s="167"/>
      <c r="B359" s="57"/>
      <c r="C359" s="57"/>
      <c r="D359" s="57"/>
      <c r="E359" s="167"/>
      <c r="F359" s="167"/>
      <c r="G359" s="167"/>
      <c r="H359" s="167"/>
      <c r="I359" s="167"/>
      <c r="J359" s="167"/>
      <c r="K359" s="167"/>
      <c r="L359" s="167"/>
      <c r="M359" s="167"/>
    </row>
    <row r="360" spans="1:13" x14ac:dyDescent="0.25">
      <c r="A360" s="167"/>
      <c r="B360" s="57"/>
      <c r="C360" s="57"/>
      <c r="D360" s="57"/>
      <c r="E360" s="167"/>
      <c r="F360" s="167"/>
      <c r="G360" s="167"/>
      <c r="H360" s="167"/>
      <c r="I360" s="167"/>
      <c r="J360" s="167"/>
      <c r="K360" s="167"/>
      <c r="L360" s="167"/>
      <c r="M360" s="167"/>
    </row>
    <row r="361" spans="1:13" x14ac:dyDescent="0.25">
      <c r="A361" s="167"/>
      <c r="B361" s="57"/>
      <c r="C361" s="57"/>
      <c r="D361" s="57"/>
      <c r="E361" s="167"/>
      <c r="F361" s="167"/>
      <c r="G361" s="167"/>
      <c r="H361" s="167"/>
      <c r="I361" s="167"/>
      <c r="J361" s="167"/>
      <c r="K361" s="167"/>
      <c r="L361" s="167"/>
      <c r="M361" s="167"/>
    </row>
    <row r="362" spans="1:13" x14ac:dyDescent="0.25">
      <c r="A362" s="167"/>
      <c r="B362" s="57"/>
      <c r="C362" s="57"/>
      <c r="D362" s="57"/>
      <c r="E362" s="167"/>
      <c r="F362" s="167"/>
      <c r="G362" s="167"/>
      <c r="H362" s="167"/>
      <c r="I362" s="167"/>
      <c r="J362" s="167"/>
      <c r="K362" s="167"/>
      <c r="L362" s="167"/>
      <c r="M362" s="167"/>
    </row>
    <row r="363" spans="1:13" x14ac:dyDescent="0.25">
      <c r="A363" s="167"/>
      <c r="B363" s="57"/>
      <c r="C363" s="57"/>
      <c r="D363" s="57"/>
      <c r="E363" s="167"/>
      <c r="F363" s="167"/>
      <c r="G363" s="167"/>
      <c r="H363" s="167"/>
      <c r="I363" s="167"/>
      <c r="J363" s="167"/>
      <c r="K363" s="167"/>
      <c r="L363" s="167"/>
      <c r="M363" s="167"/>
    </row>
    <row r="364" spans="1:13" x14ac:dyDescent="0.25">
      <c r="A364" s="167"/>
      <c r="B364" s="57"/>
      <c r="C364" s="57"/>
      <c r="D364" s="57"/>
      <c r="E364" s="167"/>
      <c r="F364" s="167"/>
      <c r="G364" s="167"/>
      <c r="H364" s="167"/>
      <c r="I364" s="167"/>
      <c r="J364" s="167"/>
      <c r="K364" s="167"/>
      <c r="L364" s="167"/>
      <c r="M364" s="167"/>
    </row>
    <row r="365" spans="1:13" x14ac:dyDescent="0.25">
      <c r="A365" s="167"/>
      <c r="B365" s="57"/>
      <c r="C365" s="57"/>
      <c r="D365" s="57"/>
      <c r="E365" s="167"/>
      <c r="F365" s="167"/>
      <c r="G365" s="167"/>
      <c r="H365" s="167"/>
      <c r="I365" s="167"/>
      <c r="J365" s="167"/>
      <c r="K365" s="167"/>
      <c r="L365" s="167"/>
      <c r="M365" s="167"/>
    </row>
    <row r="366" spans="1:13" x14ac:dyDescent="0.25">
      <c r="A366" s="167"/>
      <c r="B366" s="57"/>
      <c r="C366" s="57"/>
      <c r="D366" s="57"/>
      <c r="E366" s="167"/>
      <c r="F366" s="167"/>
      <c r="G366" s="167"/>
      <c r="H366" s="167"/>
      <c r="I366" s="167"/>
      <c r="J366" s="167"/>
      <c r="K366" s="167"/>
      <c r="L366" s="167"/>
      <c r="M366" s="167"/>
    </row>
    <row r="367" spans="1:13" x14ac:dyDescent="0.25">
      <c r="A367" s="167"/>
      <c r="B367" s="57"/>
      <c r="C367" s="57"/>
      <c r="D367" s="57"/>
      <c r="E367" s="167"/>
      <c r="F367" s="167"/>
      <c r="G367" s="167"/>
      <c r="H367" s="167"/>
      <c r="I367" s="167"/>
      <c r="J367" s="167"/>
      <c r="K367" s="167"/>
      <c r="L367" s="167"/>
      <c r="M367" s="167"/>
    </row>
    <row r="368" spans="1:13" x14ac:dyDescent="0.25">
      <c r="A368" s="167"/>
      <c r="B368" s="57"/>
      <c r="C368" s="57"/>
      <c r="D368" s="57"/>
      <c r="E368" s="167"/>
      <c r="F368" s="167"/>
      <c r="G368" s="167"/>
      <c r="H368" s="167"/>
      <c r="I368" s="167"/>
      <c r="J368" s="167"/>
      <c r="K368" s="167"/>
      <c r="L368" s="167"/>
      <c r="M368" s="167"/>
    </row>
    <row r="369" spans="1:13" x14ac:dyDescent="0.25">
      <c r="A369" s="167"/>
      <c r="B369" s="57"/>
      <c r="C369" s="57"/>
      <c r="D369" s="57"/>
      <c r="E369" s="167"/>
      <c r="F369" s="167"/>
      <c r="G369" s="167"/>
      <c r="H369" s="167"/>
      <c r="I369" s="167"/>
      <c r="J369" s="167"/>
      <c r="K369" s="167"/>
      <c r="L369" s="167"/>
      <c r="M369" s="167"/>
    </row>
    <row r="370" spans="1:13" x14ac:dyDescent="0.25">
      <c r="A370" s="167"/>
      <c r="B370" s="57"/>
      <c r="C370" s="57"/>
      <c r="D370" s="57"/>
      <c r="E370" s="167"/>
      <c r="F370" s="167"/>
      <c r="G370" s="167"/>
      <c r="H370" s="167"/>
      <c r="I370" s="167"/>
      <c r="J370" s="167"/>
      <c r="K370" s="167"/>
      <c r="L370" s="167"/>
      <c r="M370" s="167"/>
    </row>
    <row r="371" spans="1:13" x14ac:dyDescent="0.25">
      <c r="A371" s="167"/>
      <c r="B371" s="57"/>
      <c r="C371" s="57"/>
      <c r="D371" s="57"/>
      <c r="E371" s="167"/>
      <c r="F371" s="167"/>
      <c r="G371" s="167"/>
      <c r="H371" s="167"/>
      <c r="I371" s="167"/>
      <c r="J371" s="167"/>
      <c r="K371" s="167"/>
      <c r="L371" s="167"/>
      <c r="M371" s="167"/>
    </row>
    <row r="372" spans="1:13" x14ac:dyDescent="0.25">
      <c r="A372" s="167"/>
      <c r="B372" s="57"/>
      <c r="C372" s="57"/>
      <c r="D372" s="57"/>
      <c r="E372" s="167"/>
      <c r="F372" s="167"/>
      <c r="G372" s="167"/>
      <c r="H372" s="167"/>
      <c r="I372" s="167"/>
      <c r="J372" s="167"/>
      <c r="K372" s="167"/>
      <c r="L372" s="167"/>
      <c r="M372" s="167"/>
    </row>
    <row r="373" spans="1:13" x14ac:dyDescent="0.25">
      <c r="A373" s="167"/>
      <c r="B373" s="57"/>
      <c r="C373" s="57"/>
      <c r="D373" s="57"/>
      <c r="E373" s="167"/>
      <c r="F373" s="167"/>
      <c r="G373" s="167"/>
      <c r="H373" s="167"/>
      <c r="I373" s="167"/>
      <c r="J373" s="167"/>
      <c r="K373" s="167"/>
      <c r="L373" s="167"/>
      <c r="M373" s="167"/>
    </row>
    <row r="374" spans="1:13" x14ac:dyDescent="0.25">
      <c r="A374" s="167"/>
      <c r="B374" s="57"/>
      <c r="C374" s="57"/>
      <c r="D374" s="57"/>
      <c r="E374" s="167"/>
      <c r="F374" s="167"/>
      <c r="G374" s="167"/>
      <c r="H374" s="167"/>
      <c r="I374" s="167"/>
      <c r="J374" s="167"/>
      <c r="K374" s="167"/>
      <c r="L374" s="167"/>
      <c r="M374" s="167"/>
    </row>
    <row r="375" spans="1:13" x14ac:dyDescent="0.25">
      <c r="A375" s="167"/>
      <c r="B375" s="57"/>
      <c r="C375" s="57"/>
      <c r="D375" s="57"/>
      <c r="E375" s="167"/>
      <c r="F375" s="167"/>
      <c r="G375" s="167"/>
      <c r="H375" s="167"/>
      <c r="I375" s="167"/>
      <c r="J375" s="167"/>
      <c r="K375" s="167"/>
      <c r="L375" s="167"/>
      <c r="M375" s="167"/>
    </row>
    <row r="376" spans="1:13" x14ac:dyDescent="0.25">
      <c r="A376" s="167"/>
      <c r="B376" s="57"/>
      <c r="C376" s="57"/>
      <c r="D376" s="57"/>
      <c r="E376" s="167"/>
      <c r="F376" s="167"/>
      <c r="G376" s="167"/>
      <c r="H376" s="167"/>
      <c r="I376" s="167"/>
      <c r="J376" s="167"/>
      <c r="K376" s="167"/>
      <c r="L376" s="167"/>
      <c r="M376" s="167"/>
    </row>
    <row r="377" spans="1:13" x14ac:dyDescent="0.25">
      <c r="A377" s="167"/>
      <c r="B377" s="57"/>
      <c r="C377" s="57"/>
      <c r="D377" s="57"/>
      <c r="E377" s="167"/>
      <c r="F377" s="167"/>
      <c r="G377" s="167"/>
      <c r="H377" s="167"/>
      <c r="I377" s="167"/>
      <c r="J377" s="167"/>
      <c r="K377" s="167"/>
      <c r="L377" s="167"/>
      <c r="M377" s="167"/>
    </row>
    <row r="378" spans="1:13" x14ac:dyDescent="0.25">
      <c r="A378" s="167"/>
      <c r="B378" s="57"/>
      <c r="C378" s="57"/>
      <c r="D378" s="57"/>
      <c r="E378" s="167"/>
      <c r="F378" s="167"/>
      <c r="G378" s="167"/>
      <c r="H378" s="167"/>
      <c r="I378" s="167"/>
      <c r="J378" s="167"/>
      <c r="K378" s="167"/>
      <c r="L378" s="167"/>
      <c r="M378" s="167"/>
    </row>
    <row r="379" spans="1:13" x14ac:dyDescent="0.25">
      <c r="A379" s="167"/>
      <c r="B379" s="57"/>
      <c r="C379" s="57"/>
      <c r="D379" s="57"/>
      <c r="E379" s="167"/>
      <c r="F379" s="167"/>
      <c r="G379" s="167"/>
      <c r="H379" s="167"/>
      <c r="I379" s="167"/>
      <c r="J379" s="167"/>
      <c r="K379" s="167"/>
      <c r="L379" s="167"/>
      <c r="M379" s="167"/>
    </row>
    <row r="380" spans="1:13" x14ac:dyDescent="0.25">
      <c r="A380" s="167"/>
      <c r="B380" s="57"/>
      <c r="C380" s="57"/>
      <c r="D380" s="57"/>
      <c r="E380" s="167"/>
      <c r="F380" s="167"/>
      <c r="G380" s="167"/>
      <c r="H380" s="167"/>
      <c r="I380" s="167"/>
      <c r="J380" s="167"/>
      <c r="K380" s="167"/>
      <c r="L380" s="167"/>
      <c r="M380" s="167"/>
    </row>
    <row r="381" spans="1:13" x14ac:dyDescent="0.25">
      <c r="A381" s="167"/>
      <c r="B381" s="57"/>
      <c r="C381" s="57"/>
      <c r="D381" s="57"/>
      <c r="E381" s="167"/>
      <c r="F381" s="167"/>
      <c r="G381" s="167"/>
      <c r="H381" s="167"/>
      <c r="I381" s="167"/>
      <c r="J381" s="167"/>
      <c r="K381" s="167"/>
      <c r="L381" s="167"/>
      <c r="M381" s="167"/>
    </row>
    <row r="382" spans="1:13" x14ac:dyDescent="0.25">
      <c r="A382" s="167"/>
      <c r="B382" s="57"/>
      <c r="C382" s="57"/>
      <c r="D382" s="57"/>
      <c r="E382" s="167"/>
      <c r="F382" s="167"/>
      <c r="G382" s="167"/>
      <c r="H382" s="167"/>
      <c r="I382" s="167"/>
      <c r="J382" s="167"/>
      <c r="K382" s="167"/>
      <c r="L382" s="167"/>
      <c r="M382" s="167"/>
    </row>
    <row r="383" spans="1:13" x14ac:dyDescent="0.25">
      <c r="A383" s="167"/>
      <c r="B383" s="57"/>
      <c r="C383" s="57"/>
      <c r="D383" s="57"/>
      <c r="E383" s="167"/>
      <c r="F383" s="167"/>
      <c r="G383" s="167"/>
      <c r="H383" s="167"/>
      <c r="I383" s="167"/>
      <c r="J383" s="167"/>
      <c r="K383" s="167"/>
      <c r="L383" s="167"/>
      <c r="M383" s="167"/>
    </row>
    <row r="384" spans="1:13" x14ac:dyDescent="0.25">
      <c r="A384" s="167"/>
      <c r="B384" s="57"/>
      <c r="C384" s="57"/>
      <c r="D384" s="57"/>
      <c r="E384" s="167"/>
      <c r="F384" s="167"/>
      <c r="G384" s="167"/>
      <c r="H384" s="167"/>
      <c r="I384" s="167"/>
      <c r="J384" s="167"/>
      <c r="K384" s="167"/>
      <c r="L384" s="167"/>
      <c r="M384" s="167"/>
    </row>
    <row r="385" spans="1:13" x14ac:dyDescent="0.25">
      <c r="A385" s="167"/>
      <c r="B385" s="57"/>
      <c r="C385" s="57"/>
      <c r="D385" s="57"/>
      <c r="E385" s="167"/>
      <c r="F385" s="167"/>
      <c r="G385" s="167"/>
      <c r="H385" s="167"/>
      <c r="I385" s="167"/>
      <c r="J385" s="167"/>
      <c r="K385" s="167"/>
      <c r="L385" s="167"/>
      <c r="M385" s="167"/>
    </row>
    <row r="386" spans="1:13" x14ac:dyDescent="0.25">
      <c r="A386" s="167"/>
      <c r="B386" s="57"/>
      <c r="C386" s="57"/>
      <c r="D386" s="57"/>
      <c r="E386" s="167"/>
      <c r="F386" s="167"/>
      <c r="G386" s="167"/>
      <c r="H386" s="167"/>
      <c r="I386" s="167"/>
      <c r="J386" s="167"/>
      <c r="K386" s="167"/>
      <c r="L386" s="167"/>
      <c r="M386" s="167"/>
    </row>
    <row r="387" spans="1:13" x14ac:dyDescent="0.25">
      <c r="A387" s="167"/>
      <c r="B387" s="57"/>
      <c r="C387" s="57"/>
      <c r="D387" s="57"/>
      <c r="E387" s="167"/>
      <c r="F387" s="167"/>
      <c r="G387" s="167"/>
      <c r="H387" s="167"/>
      <c r="I387" s="167"/>
      <c r="J387" s="167"/>
      <c r="K387" s="167"/>
      <c r="L387" s="167"/>
      <c r="M387" s="167"/>
    </row>
    <row r="388" spans="1:13" x14ac:dyDescent="0.25">
      <c r="A388" s="167"/>
      <c r="B388" s="57"/>
      <c r="C388" s="57"/>
      <c r="D388" s="57"/>
      <c r="E388" s="167"/>
      <c r="F388" s="167"/>
      <c r="G388" s="167"/>
      <c r="H388" s="167"/>
      <c r="I388" s="167"/>
      <c r="J388" s="167"/>
      <c r="K388" s="167"/>
      <c r="L388" s="167"/>
      <c r="M388" s="167"/>
    </row>
    <row r="389" spans="1:13" x14ac:dyDescent="0.25">
      <c r="A389" s="167"/>
      <c r="B389" s="57"/>
      <c r="C389" s="57"/>
      <c r="D389" s="57"/>
      <c r="E389" s="167"/>
      <c r="F389" s="167"/>
      <c r="G389" s="167"/>
      <c r="H389" s="167"/>
      <c r="I389" s="167"/>
      <c r="J389" s="167"/>
      <c r="K389" s="167"/>
      <c r="L389" s="167"/>
      <c r="M389" s="167"/>
    </row>
    <row r="390" spans="1:13" x14ac:dyDescent="0.25">
      <c r="A390" s="167"/>
      <c r="B390" s="57"/>
      <c r="C390" s="57"/>
      <c r="D390" s="57"/>
      <c r="E390" s="167"/>
      <c r="F390" s="167"/>
      <c r="G390" s="167"/>
      <c r="H390" s="167"/>
      <c r="I390" s="167"/>
      <c r="J390" s="167"/>
      <c r="K390" s="167"/>
      <c r="L390" s="167"/>
      <c r="M390" s="167"/>
    </row>
    <row r="391" spans="1:13" x14ac:dyDescent="0.25">
      <c r="A391" s="167"/>
      <c r="B391" s="57"/>
      <c r="C391" s="57"/>
      <c r="D391" s="57"/>
      <c r="E391" s="167"/>
      <c r="F391" s="167"/>
      <c r="G391" s="167"/>
      <c r="H391" s="167"/>
      <c r="I391" s="167"/>
      <c r="J391" s="167"/>
      <c r="K391" s="167"/>
      <c r="L391" s="167"/>
      <c r="M391" s="167"/>
    </row>
    <row r="392" spans="1:13" x14ac:dyDescent="0.25">
      <c r="A392" s="167"/>
      <c r="B392" s="57"/>
      <c r="C392" s="57"/>
      <c r="D392" s="57"/>
      <c r="E392" s="167"/>
      <c r="F392" s="167"/>
      <c r="G392" s="167"/>
      <c r="H392" s="167"/>
      <c r="I392" s="167"/>
      <c r="J392" s="167"/>
      <c r="K392" s="167"/>
      <c r="L392" s="167"/>
      <c r="M392" s="167"/>
    </row>
    <row r="393" spans="1:13" x14ac:dyDescent="0.25">
      <c r="A393" s="167"/>
      <c r="B393" s="57"/>
      <c r="C393" s="57"/>
      <c r="D393" s="57"/>
      <c r="E393" s="167"/>
      <c r="F393" s="167"/>
      <c r="G393" s="167"/>
      <c r="H393" s="167"/>
      <c r="I393" s="167"/>
      <c r="J393" s="167"/>
      <c r="K393" s="167"/>
      <c r="L393" s="167"/>
      <c r="M393" s="167"/>
    </row>
    <row r="394" spans="1:13" x14ac:dyDescent="0.25">
      <c r="A394" s="167"/>
      <c r="B394" s="57"/>
      <c r="C394" s="57"/>
      <c r="D394" s="57"/>
      <c r="E394" s="167"/>
      <c r="F394" s="167"/>
      <c r="G394" s="167"/>
      <c r="H394" s="167"/>
      <c r="I394" s="167"/>
      <c r="J394" s="167"/>
      <c r="K394" s="167"/>
      <c r="L394" s="167"/>
      <c r="M394" s="167"/>
    </row>
    <row r="395" spans="1:13" x14ac:dyDescent="0.25">
      <c r="A395" s="167"/>
      <c r="B395" s="57"/>
      <c r="C395" s="57"/>
      <c r="D395" s="57"/>
      <c r="E395" s="167"/>
      <c r="F395" s="167"/>
      <c r="G395" s="167"/>
      <c r="H395" s="167"/>
      <c r="I395" s="167"/>
      <c r="J395" s="167"/>
      <c r="K395" s="167"/>
      <c r="L395" s="167"/>
      <c r="M395" s="167"/>
    </row>
    <row r="396" spans="1:13" x14ac:dyDescent="0.25">
      <c r="A396" s="167"/>
      <c r="B396" s="57"/>
      <c r="C396" s="57"/>
      <c r="D396" s="57"/>
      <c r="E396" s="167"/>
      <c r="F396" s="167"/>
      <c r="G396" s="167"/>
      <c r="H396" s="167"/>
      <c r="I396" s="167"/>
      <c r="J396" s="167"/>
      <c r="K396" s="167"/>
      <c r="L396" s="167"/>
      <c r="M396" s="167"/>
    </row>
    <row r="397" spans="1:13" x14ac:dyDescent="0.25">
      <c r="A397" s="167"/>
      <c r="B397" s="57"/>
      <c r="C397" s="57"/>
      <c r="D397" s="57"/>
      <c r="E397" s="167"/>
      <c r="F397" s="167"/>
      <c r="G397" s="167"/>
      <c r="H397" s="167"/>
      <c r="I397" s="167"/>
      <c r="J397" s="167"/>
      <c r="K397" s="167"/>
      <c r="L397" s="167"/>
      <c r="M397" s="167"/>
    </row>
    <row r="398" spans="1:13" x14ac:dyDescent="0.25">
      <c r="A398" s="167"/>
      <c r="B398" s="57"/>
      <c r="C398" s="57"/>
      <c r="D398" s="57"/>
      <c r="E398" s="167"/>
      <c r="F398" s="167"/>
      <c r="G398" s="167"/>
      <c r="H398" s="167"/>
      <c r="I398" s="167"/>
      <c r="J398" s="167"/>
      <c r="K398" s="167"/>
      <c r="L398" s="167"/>
      <c r="M398" s="167"/>
    </row>
    <row r="399" spans="1:13" x14ac:dyDescent="0.25">
      <c r="A399" s="167"/>
      <c r="B399" s="57"/>
      <c r="C399" s="57"/>
      <c r="D399" s="57"/>
      <c r="E399" s="167"/>
      <c r="F399" s="167"/>
      <c r="G399" s="167"/>
      <c r="H399" s="167"/>
      <c r="I399" s="167"/>
      <c r="J399" s="167"/>
      <c r="K399" s="167"/>
      <c r="L399" s="167"/>
      <c r="M399" s="167"/>
    </row>
    <row r="400" spans="1:13" x14ac:dyDescent="0.25">
      <c r="A400" s="167"/>
      <c r="B400" s="57"/>
      <c r="C400" s="57"/>
      <c r="D400" s="57"/>
      <c r="E400" s="167"/>
      <c r="F400" s="167"/>
      <c r="G400" s="167"/>
      <c r="H400" s="167"/>
      <c r="I400" s="167"/>
      <c r="J400" s="167"/>
      <c r="K400" s="167"/>
      <c r="L400" s="167"/>
      <c r="M400" s="167"/>
    </row>
    <row r="401" spans="1:13" x14ac:dyDescent="0.25">
      <c r="A401" s="167"/>
      <c r="B401" s="57"/>
      <c r="C401" s="57"/>
      <c r="D401" s="57"/>
      <c r="E401" s="167"/>
      <c r="F401" s="167"/>
      <c r="G401" s="167"/>
      <c r="H401" s="167"/>
      <c r="I401" s="167"/>
      <c r="J401" s="167"/>
      <c r="K401" s="167"/>
      <c r="L401" s="167"/>
      <c r="M401" s="167"/>
    </row>
    <row r="402" spans="1:13" x14ac:dyDescent="0.25">
      <c r="A402" s="167"/>
      <c r="B402" s="57"/>
      <c r="C402" s="57"/>
      <c r="D402" s="57"/>
      <c r="E402" s="167"/>
      <c r="F402" s="167"/>
      <c r="G402" s="167"/>
      <c r="H402" s="167"/>
      <c r="I402" s="167"/>
      <c r="J402" s="167"/>
      <c r="K402" s="167"/>
      <c r="L402" s="167"/>
      <c r="M402" s="167"/>
    </row>
    <row r="403" spans="1:13" x14ac:dyDescent="0.25">
      <c r="A403" s="167"/>
      <c r="B403" s="57"/>
      <c r="C403" s="57"/>
      <c r="D403" s="57"/>
      <c r="E403" s="167"/>
      <c r="F403" s="167"/>
      <c r="G403" s="167"/>
      <c r="H403" s="167"/>
      <c r="I403" s="167"/>
      <c r="J403" s="167"/>
      <c r="K403" s="167"/>
      <c r="L403" s="167"/>
      <c r="M403" s="167"/>
    </row>
    <row r="404" spans="1:13" x14ac:dyDescent="0.25">
      <c r="A404" s="167"/>
      <c r="B404" s="57"/>
      <c r="C404" s="57"/>
      <c r="D404" s="57"/>
      <c r="E404" s="167"/>
      <c r="F404" s="167"/>
      <c r="G404" s="167"/>
      <c r="H404" s="167"/>
      <c r="I404" s="167"/>
      <c r="J404" s="167"/>
      <c r="K404" s="167"/>
      <c r="L404" s="167"/>
      <c r="M404" s="167"/>
    </row>
    <row r="405" spans="1:13" x14ac:dyDescent="0.25">
      <c r="A405" s="167"/>
      <c r="B405" s="57"/>
      <c r="C405" s="57"/>
      <c r="D405" s="57"/>
      <c r="E405" s="167"/>
      <c r="F405" s="167"/>
      <c r="G405" s="167"/>
      <c r="H405" s="167"/>
      <c r="I405" s="167"/>
      <c r="J405" s="167"/>
      <c r="K405" s="167"/>
      <c r="L405" s="167"/>
      <c r="M405" s="167"/>
    </row>
    <row r="406" spans="1:13" x14ac:dyDescent="0.25">
      <c r="A406" s="167"/>
      <c r="B406" s="57"/>
      <c r="C406" s="57"/>
      <c r="D406" s="57"/>
      <c r="E406" s="167"/>
      <c r="F406" s="167"/>
      <c r="G406" s="167"/>
      <c r="H406" s="167"/>
      <c r="I406" s="167"/>
      <c r="J406" s="167"/>
      <c r="K406" s="167"/>
      <c r="L406" s="167"/>
      <c r="M406" s="167"/>
    </row>
    <row r="407" spans="1:13" x14ac:dyDescent="0.25">
      <c r="A407" s="167"/>
      <c r="B407" s="57"/>
      <c r="C407" s="57"/>
      <c r="D407" s="57"/>
      <c r="E407" s="167"/>
      <c r="F407" s="167"/>
      <c r="G407" s="167"/>
      <c r="H407" s="167"/>
      <c r="I407" s="167"/>
      <c r="J407" s="167"/>
      <c r="K407" s="167"/>
      <c r="L407" s="167"/>
      <c r="M407" s="167"/>
    </row>
    <row r="408" spans="1:13" x14ac:dyDescent="0.25">
      <c r="A408" s="167"/>
      <c r="B408" s="57"/>
      <c r="C408" s="57"/>
      <c r="D408" s="57"/>
      <c r="E408" s="167"/>
      <c r="F408" s="167"/>
      <c r="G408" s="167"/>
      <c r="H408" s="167"/>
      <c r="I408" s="167"/>
      <c r="J408" s="167"/>
      <c r="K408" s="167"/>
      <c r="L408" s="167"/>
      <c r="M408" s="167"/>
    </row>
    <row r="409" spans="1:13" x14ac:dyDescent="0.25">
      <c r="A409" s="167"/>
      <c r="B409" s="57"/>
      <c r="C409" s="57"/>
      <c r="D409" s="57"/>
      <c r="E409" s="167"/>
      <c r="F409" s="167"/>
      <c r="G409" s="167"/>
      <c r="H409" s="167"/>
      <c r="I409" s="167"/>
      <c r="J409" s="167"/>
      <c r="K409" s="167"/>
      <c r="L409" s="167"/>
      <c r="M409" s="167"/>
    </row>
    <row r="410" spans="1:13" x14ac:dyDescent="0.25">
      <c r="A410" s="167"/>
      <c r="B410" s="57"/>
      <c r="C410" s="57"/>
      <c r="D410" s="57"/>
      <c r="E410" s="167"/>
      <c r="F410" s="167"/>
      <c r="G410" s="167"/>
      <c r="H410" s="167"/>
      <c r="I410" s="167"/>
      <c r="J410" s="167"/>
      <c r="K410" s="167"/>
      <c r="L410" s="167"/>
      <c r="M410" s="167"/>
    </row>
    <row r="411" spans="1:13" x14ac:dyDescent="0.25">
      <c r="A411" s="167"/>
      <c r="B411" s="57"/>
      <c r="C411" s="57"/>
      <c r="D411" s="57"/>
      <c r="E411" s="167"/>
      <c r="F411" s="167"/>
      <c r="G411" s="167"/>
      <c r="H411" s="167"/>
      <c r="I411" s="167"/>
      <c r="J411" s="167"/>
      <c r="K411" s="167"/>
      <c r="L411" s="167"/>
      <c r="M411" s="167"/>
    </row>
    <row r="412" spans="1:13" x14ac:dyDescent="0.25">
      <c r="A412" s="167"/>
      <c r="B412" s="57"/>
      <c r="C412" s="57"/>
      <c r="D412" s="57"/>
      <c r="E412" s="167"/>
      <c r="F412" s="167"/>
      <c r="G412" s="167"/>
      <c r="H412" s="167"/>
      <c r="I412" s="167"/>
      <c r="J412" s="167"/>
      <c r="K412" s="167"/>
      <c r="L412" s="167"/>
      <c r="M412" s="167"/>
    </row>
    <row r="413" spans="1:13" x14ac:dyDescent="0.25">
      <c r="A413" s="167"/>
      <c r="B413" s="57"/>
      <c r="C413" s="57"/>
      <c r="D413" s="57"/>
      <c r="E413" s="167"/>
      <c r="F413" s="167"/>
      <c r="G413" s="167"/>
      <c r="H413" s="167"/>
      <c r="I413" s="167"/>
      <c r="J413" s="167"/>
      <c r="K413" s="167"/>
      <c r="L413" s="167"/>
      <c r="M413" s="167"/>
    </row>
    <row r="414" spans="1:13" x14ac:dyDescent="0.25">
      <c r="A414" s="167"/>
      <c r="B414" s="57"/>
      <c r="C414" s="57"/>
      <c r="D414" s="57"/>
      <c r="E414" s="167"/>
      <c r="F414" s="167"/>
      <c r="G414" s="167"/>
      <c r="H414" s="167"/>
      <c r="I414" s="167"/>
      <c r="J414" s="167"/>
      <c r="K414" s="167"/>
      <c r="L414" s="167"/>
      <c r="M414" s="167"/>
    </row>
    <row r="415" spans="1:13" x14ac:dyDescent="0.25">
      <c r="A415" s="167"/>
      <c r="B415" s="57"/>
      <c r="C415" s="57"/>
      <c r="D415" s="57"/>
      <c r="E415" s="167"/>
      <c r="F415" s="167"/>
      <c r="G415" s="167"/>
      <c r="H415" s="167"/>
      <c r="I415" s="167"/>
      <c r="J415" s="167"/>
      <c r="K415" s="167"/>
      <c r="L415" s="167"/>
      <c r="M415" s="167"/>
    </row>
    <row r="416" spans="1:13" x14ac:dyDescent="0.25">
      <c r="A416" s="167"/>
      <c r="B416" s="57"/>
      <c r="C416" s="57"/>
      <c r="D416" s="57"/>
      <c r="E416" s="167"/>
      <c r="F416" s="167"/>
      <c r="G416" s="167"/>
      <c r="H416" s="167"/>
      <c r="I416" s="167"/>
      <c r="J416" s="167"/>
      <c r="K416" s="167"/>
      <c r="L416" s="167"/>
      <c r="M416" s="167"/>
    </row>
    <row r="417" spans="1:13" x14ac:dyDescent="0.25">
      <c r="A417" s="167"/>
      <c r="B417" s="57"/>
      <c r="C417" s="57"/>
      <c r="D417" s="57"/>
      <c r="E417" s="167"/>
      <c r="F417" s="167"/>
      <c r="G417" s="167"/>
      <c r="H417" s="167"/>
      <c r="I417" s="167"/>
      <c r="J417" s="167"/>
      <c r="K417" s="167"/>
      <c r="L417" s="167"/>
      <c r="M417" s="167"/>
    </row>
    <row r="418" spans="1:13" x14ac:dyDescent="0.25">
      <c r="A418" s="167"/>
      <c r="B418" s="57"/>
      <c r="C418" s="57"/>
      <c r="D418" s="57"/>
      <c r="E418" s="167"/>
      <c r="F418" s="167"/>
      <c r="G418" s="167"/>
      <c r="H418" s="167"/>
      <c r="I418" s="167"/>
      <c r="J418" s="167"/>
      <c r="K418" s="167"/>
      <c r="L418" s="167"/>
      <c r="M418" s="167"/>
    </row>
    <row r="419" spans="1:13" x14ac:dyDescent="0.25">
      <c r="A419" s="167"/>
      <c r="B419" s="57"/>
      <c r="C419" s="57"/>
      <c r="D419" s="57"/>
      <c r="E419" s="167"/>
      <c r="F419" s="167"/>
      <c r="G419" s="167"/>
      <c r="H419" s="167"/>
      <c r="I419" s="167"/>
      <c r="J419" s="167"/>
      <c r="K419" s="167"/>
      <c r="L419" s="167"/>
      <c r="M419" s="167"/>
    </row>
    <row r="420" spans="1:13" x14ac:dyDescent="0.25">
      <c r="A420" s="167"/>
      <c r="B420" s="57"/>
      <c r="C420" s="57"/>
      <c r="D420" s="57"/>
      <c r="E420" s="167"/>
      <c r="F420" s="167"/>
      <c r="G420" s="167"/>
      <c r="H420" s="167"/>
      <c r="I420" s="167"/>
      <c r="J420" s="167"/>
      <c r="K420" s="167"/>
      <c r="L420" s="167"/>
      <c r="M420" s="167"/>
    </row>
    <row r="421" spans="1:13" x14ac:dyDescent="0.25">
      <c r="A421" s="167"/>
      <c r="B421" s="57"/>
      <c r="C421" s="57"/>
      <c r="D421" s="57"/>
      <c r="E421" s="167"/>
      <c r="F421" s="167"/>
      <c r="G421" s="167"/>
      <c r="H421" s="167"/>
      <c r="I421" s="167"/>
      <c r="J421" s="167"/>
      <c r="K421" s="167"/>
      <c r="L421" s="167"/>
      <c r="M421" s="167"/>
    </row>
    <row r="422" spans="1:13" x14ac:dyDescent="0.25">
      <c r="A422" s="167"/>
      <c r="B422" s="57"/>
      <c r="C422" s="57"/>
      <c r="D422" s="57"/>
      <c r="E422" s="167"/>
      <c r="F422" s="167"/>
      <c r="G422" s="167"/>
      <c r="H422" s="167"/>
      <c r="I422" s="167"/>
      <c r="J422" s="167"/>
      <c r="K422" s="167"/>
      <c r="L422" s="167"/>
      <c r="M422" s="167"/>
    </row>
    <row r="423" spans="1:13" x14ac:dyDescent="0.25">
      <c r="A423" s="167"/>
      <c r="B423" s="57"/>
      <c r="C423" s="57"/>
      <c r="D423" s="57"/>
      <c r="E423" s="167"/>
      <c r="F423" s="167"/>
      <c r="G423" s="167"/>
      <c r="H423" s="167"/>
      <c r="I423" s="167"/>
      <c r="J423" s="167"/>
      <c r="K423" s="167"/>
      <c r="L423" s="167"/>
      <c r="M423" s="167"/>
    </row>
    <row r="424" spans="1:13" x14ac:dyDescent="0.25">
      <c r="A424" s="167"/>
      <c r="B424" s="57"/>
      <c r="C424" s="57"/>
      <c r="D424" s="57"/>
      <c r="E424" s="167"/>
      <c r="F424" s="167"/>
      <c r="G424" s="167"/>
      <c r="H424" s="167"/>
      <c r="I424" s="167"/>
      <c r="J424" s="167"/>
      <c r="K424" s="167"/>
      <c r="L424" s="167"/>
      <c r="M424" s="167"/>
    </row>
    <row r="425" spans="1:13" x14ac:dyDescent="0.25">
      <c r="A425" s="167"/>
      <c r="B425" s="57"/>
      <c r="C425" s="57"/>
      <c r="D425" s="57"/>
      <c r="E425" s="167"/>
      <c r="F425" s="167"/>
      <c r="G425" s="167"/>
      <c r="H425" s="167"/>
      <c r="I425" s="167"/>
      <c r="J425" s="167"/>
      <c r="K425" s="167"/>
      <c r="L425" s="167"/>
      <c r="M425" s="167"/>
    </row>
    <row r="426" spans="1:13" x14ac:dyDescent="0.25">
      <c r="A426" s="167"/>
      <c r="B426" s="57"/>
      <c r="C426" s="57"/>
      <c r="D426" s="57"/>
      <c r="E426" s="167"/>
      <c r="F426" s="167"/>
      <c r="G426" s="167"/>
      <c r="H426" s="167"/>
      <c r="I426" s="167"/>
      <c r="J426" s="167"/>
      <c r="K426" s="167"/>
      <c r="L426" s="167"/>
      <c r="M426" s="167"/>
    </row>
    <row r="427" spans="1:13" x14ac:dyDescent="0.25">
      <c r="A427" s="167"/>
      <c r="B427" s="57"/>
      <c r="C427" s="57"/>
      <c r="D427" s="57"/>
      <c r="E427" s="167"/>
      <c r="F427" s="167"/>
      <c r="G427" s="167"/>
      <c r="H427" s="167"/>
      <c r="I427" s="167"/>
      <c r="J427" s="167"/>
      <c r="K427" s="167"/>
      <c r="L427" s="167"/>
      <c r="M427" s="167"/>
    </row>
    <row r="428" spans="1:13" x14ac:dyDescent="0.25">
      <c r="A428" s="167"/>
      <c r="B428" s="57"/>
      <c r="C428" s="57"/>
      <c r="D428" s="57"/>
      <c r="E428" s="167"/>
      <c r="F428" s="167"/>
      <c r="G428" s="167"/>
      <c r="H428" s="167"/>
      <c r="I428" s="167"/>
      <c r="J428" s="167"/>
      <c r="K428" s="167"/>
      <c r="L428" s="167"/>
      <c r="M428" s="167"/>
    </row>
    <row r="429" spans="1:13" x14ac:dyDescent="0.25">
      <c r="A429" s="167"/>
      <c r="B429" s="57"/>
      <c r="C429" s="57"/>
      <c r="D429" s="57"/>
      <c r="E429" s="167"/>
      <c r="F429" s="167"/>
      <c r="G429" s="167"/>
      <c r="H429" s="167"/>
      <c r="I429" s="167"/>
      <c r="J429" s="167"/>
      <c r="K429" s="167"/>
      <c r="L429" s="167"/>
      <c r="M429" s="167"/>
    </row>
    <row r="430" spans="1:13" x14ac:dyDescent="0.25">
      <c r="A430" s="167"/>
      <c r="B430" s="57"/>
      <c r="C430" s="57"/>
      <c r="D430" s="57"/>
      <c r="E430" s="167"/>
      <c r="F430" s="167"/>
      <c r="G430" s="167"/>
      <c r="H430" s="167"/>
      <c r="I430" s="167"/>
      <c r="J430" s="167"/>
      <c r="K430" s="167"/>
      <c r="L430" s="167"/>
      <c r="M430" s="167"/>
    </row>
    <row r="431" spans="1:13" x14ac:dyDescent="0.25">
      <c r="A431" s="167"/>
      <c r="B431" s="57"/>
      <c r="C431" s="57"/>
      <c r="D431" s="57"/>
      <c r="E431" s="167"/>
      <c r="F431" s="167"/>
      <c r="G431" s="167"/>
      <c r="H431" s="167"/>
      <c r="I431" s="167"/>
      <c r="J431" s="167"/>
      <c r="K431" s="167"/>
      <c r="L431" s="167"/>
      <c r="M431" s="167"/>
    </row>
    <row r="432" spans="1:13" x14ac:dyDescent="0.25">
      <c r="A432" s="167"/>
      <c r="B432" s="57"/>
      <c r="C432" s="57"/>
      <c r="D432" s="57"/>
      <c r="E432" s="167"/>
      <c r="F432" s="167"/>
      <c r="G432" s="167"/>
      <c r="H432" s="167"/>
      <c r="I432" s="167"/>
      <c r="J432" s="167"/>
      <c r="K432" s="167"/>
      <c r="L432" s="167"/>
      <c r="M432" s="167"/>
    </row>
    <row r="433" spans="1:13" x14ac:dyDescent="0.25">
      <c r="A433" s="167"/>
      <c r="B433" s="57"/>
      <c r="C433" s="57"/>
      <c r="D433" s="57"/>
      <c r="E433" s="167"/>
      <c r="F433" s="167"/>
      <c r="G433" s="167"/>
      <c r="H433" s="167"/>
      <c r="I433" s="167"/>
      <c r="J433" s="167"/>
      <c r="K433" s="167"/>
      <c r="L433" s="167"/>
      <c r="M433" s="167"/>
    </row>
    <row r="434" spans="1:13" x14ac:dyDescent="0.25">
      <c r="A434" s="167"/>
      <c r="B434" s="57"/>
      <c r="C434" s="57"/>
      <c r="D434" s="57"/>
      <c r="E434" s="167"/>
      <c r="F434" s="167"/>
      <c r="G434" s="167"/>
      <c r="H434" s="167"/>
      <c r="I434" s="167"/>
      <c r="J434" s="167"/>
      <c r="K434" s="167"/>
      <c r="L434" s="167"/>
      <c r="M434" s="167"/>
    </row>
    <row r="435" spans="1:13" x14ac:dyDescent="0.25">
      <c r="A435" s="167"/>
      <c r="B435" s="57"/>
      <c r="C435" s="57"/>
      <c r="D435" s="57"/>
      <c r="E435" s="167"/>
      <c r="F435" s="167"/>
      <c r="G435" s="167"/>
      <c r="H435" s="167"/>
      <c r="I435" s="167"/>
      <c r="J435" s="167"/>
      <c r="K435" s="167"/>
      <c r="L435" s="167"/>
      <c r="M435" s="167"/>
    </row>
    <row r="436" spans="1:13" x14ac:dyDescent="0.25">
      <c r="A436" s="167"/>
      <c r="B436" s="57"/>
      <c r="C436" s="57"/>
      <c r="D436" s="57"/>
      <c r="E436" s="167"/>
      <c r="F436" s="167"/>
      <c r="G436" s="167"/>
      <c r="H436" s="167"/>
      <c r="I436" s="167"/>
      <c r="J436" s="167"/>
      <c r="K436" s="167"/>
      <c r="L436" s="167"/>
      <c r="M436" s="167"/>
    </row>
    <row r="437" spans="1:13" x14ac:dyDescent="0.25">
      <c r="A437" s="167"/>
      <c r="B437" s="57"/>
      <c r="C437" s="57"/>
      <c r="D437" s="57"/>
      <c r="E437" s="167"/>
      <c r="F437" s="167"/>
      <c r="G437" s="167"/>
      <c r="H437" s="167"/>
      <c r="I437" s="167"/>
      <c r="J437" s="167"/>
      <c r="K437" s="167"/>
      <c r="L437" s="167"/>
      <c r="M437" s="167"/>
    </row>
    <row r="438" spans="1:13" x14ac:dyDescent="0.25">
      <c r="A438" s="167"/>
      <c r="B438" s="57"/>
      <c r="C438" s="57"/>
      <c r="D438" s="57"/>
      <c r="E438" s="167"/>
      <c r="F438" s="167"/>
      <c r="G438" s="167"/>
      <c r="H438" s="167"/>
      <c r="I438" s="167"/>
      <c r="J438" s="167"/>
      <c r="K438" s="167"/>
      <c r="L438" s="167"/>
      <c r="M438" s="167"/>
    </row>
    <row r="439" spans="1:13" x14ac:dyDescent="0.25">
      <c r="A439" s="167"/>
      <c r="B439" s="57"/>
      <c r="C439" s="57"/>
      <c r="D439" s="57"/>
      <c r="E439" s="167"/>
      <c r="F439" s="167"/>
      <c r="G439" s="167"/>
      <c r="H439" s="167"/>
      <c r="I439" s="167"/>
      <c r="J439" s="167"/>
      <c r="K439" s="167"/>
      <c r="L439" s="167"/>
      <c r="M439" s="167"/>
    </row>
    <row r="440" spans="1:13" x14ac:dyDescent="0.25">
      <c r="A440" s="167"/>
      <c r="B440" s="57"/>
      <c r="C440" s="57"/>
      <c r="D440" s="57"/>
      <c r="E440" s="167"/>
      <c r="F440" s="167"/>
      <c r="G440" s="167"/>
      <c r="H440" s="167"/>
      <c r="I440" s="167"/>
      <c r="J440" s="167"/>
      <c r="K440" s="167"/>
      <c r="L440" s="167"/>
      <c r="M440" s="167"/>
    </row>
    <row r="441" spans="1:13" x14ac:dyDescent="0.25">
      <c r="A441" s="167"/>
      <c r="B441" s="57"/>
      <c r="C441" s="57"/>
      <c r="D441" s="57"/>
      <c r="E441" s="167"/>
      <c r="F441" s="167"/>
      <c r="G441" s="167"/>
      <c r="H441" s="167"/>
      <c r="I441" s="167"/>
      <c r="J441" s="167"/>
      <c r="K441" s="167"/>
      <c r="L441" s="167"/>
      <c r="M441" s="167"/>
    </row>
    <row r="442" spans="1:13" x14ac:dyDescent="0.25">
      <c r="A442" s="167"/>
      <c r="B442" s="57"/>
      <c r="C442" s="57"/>
      <c r="D442" s="57"/>
      <c r="E442" s="167"/>
      <c r="F442" s="167"/>
      <c r="G442" s="167"/>
      <c r="H442" s="167"/>
      <c r="I442" s="167"/>
      <c r="J442" s="167"/>
      <c r="K442" s="167"/>
      <c r="L442" s="167"/>
      <c r="M442" s="167"/>
    </row>
    <row r="443" spans="1:13" x14ac:dyDescent="0.25">
      <c r="A443" s="167"/>
      <c r="B443" s="57"/>
      <c r="C443" s="57"/>
      <c r="D443" s="57"/>
      <c r="E443" s="167"/>
      <c r="F443" s="167"/>
      <c r="G443" s="167"/>
      <c r="H443" s="167"/>
      <c r="I443" s="167"/>
      <c r="J443" s="167"/>
      <c r="K443" s="167"/>
      <c r="L443" s="167"/>
      <c r="M443" s="167"/>
    </row>
    <row r="444" spans="1:13" x14ac:dyDescent="0.25">
      <c r="A444" s="167"/>
      <c r="B444" s="57"/>
      <c r="C444" s="57"/>
      <c r="D444" s="57"/>
      <c r="E444" s="167"/>
      <c r="F444" s="167"/>
      <c r="G444" s="167"/>
      <c r="H444" s="167"/>
      <c r="I444" s="167"/>
      <c r="J444" s="167"/>
      <c r="K444" s="167"/>
      <c r="L444" s="167"/>
      <c r="M444" s="167"/>
    </row>
    <row r="445" spans="1:13" x14ac:dyDescent="0.25">
      <c r="A445" s="167"/>
      <c r="B445" s="57"/>
      <c r="C445" s="57"/>
      <c r="D445" s="57"/>
      <c r="E445" s="167"/>
      <c r="F445" s="167"/>
      <c r="G445" s="167"/>
      <c r="H445" s="167"/>
      <c r="I445" s="167"/>
      <c r="J445" s="167"/>
      <c r="K445" s="167"/>
      <c r="L445" s="167"/>
      <c r="M445" s="167"/>
    </row>
    <row r="446" spans="1:13" x14ac:dyDescent="0.25">
      <c r="A446" s="167"/>
      <c r="B446" s="57"/>
      <c r="C446" s="57"/>
      <c r="D446" s="57"/>
      <c r="E446" s="167"/>
      <c r="F446" s="167"/>
      <c r="G446" s="167"/>
      <c r="H446" s="167"/>
      <c r="I446" s="167"/>
      <c r="J446" s="167"/>
      <c r="K446" s="167"/>
      <c r="L446" s="167"/>
      <c r="M446" s="167"/>
    </row>
    <row r="447" spans="1:13" x14ac:dyDescent="0.25">
      <c r="A447" s="167"/>
      <c r="B447" s="57"/>
      <c r="C447" s="57"/>
      <c r="D447" s="57"/>
      <c r="E447" s="167"/>
      <c r="F447" s="167"/>
      <c r="G447" s="167"/>
      <c r="H447" s="167"/>
      <c r="I447" s="167"/>
      <c r="J447" s="167"/>
      <c r="K447" s="167"/>
      <c r="L447" s="167"/>
      <c r="M447" s="167"/>
    </row>
    <row r="448" spans="1:13" x14ac:dyDescent="0.25">
      <c r="A448" s="167"/>
      <c r="B448" s="57"/>
      <c r="C448" s="57"/>
      <c r="D448" s="57"/>
      <c r="E448" s="167"/>
      <c r="F448" s="167"/>
      <c r="G448" s="167"/>
      <c r="H448" s="167"/>
      <c r="I448" s="167"/>
      <c r="J448" s="167"/>
      <c r="K448" s="167"/>
      <c r="L448" s="167"/>
      <c r="M448" s="167"/>
    </row>
    <row r="449" spans="1:13" x14ac:dyDescent="0.25">
      <c r="A449" s="167"/>
      <c r="B449" s="57"/>
      <c r="C449" s="57"/>
      <c r="D449" s="57"/>
      <c r="E449" s="167"/>
      <c r="F449" s="167"/>
      <c r="G449" s="167"/>
      <c r="H449" s="167"/>
      <c r="I449" s="167"/>
      <c r="J449" s="167"/>
      <c r="K449" s="167"/>
      <c r="L449" s="167"/>
      <c r="M449" s="167"/>
    </row>
    <row r="450" spans="1:13" x14ac:dyDescent="0.25">
      <c r="A450" s="167"/>
      <c r="B450" s="57"/>
      <c r="C450" s="57"/>
      <c r="D450" s="57"/>
      <c r="E450" s="167"/>
      <c r="F450" s="167"/>
      <c r="G450" s="167"/>
      <c r="H450" s="167"/>
      <c r="I450" s="167"/>
      <c r="J450" s="167"/>
      <c r="K450" s="167"/>
      <c r="L450" s="167"/>
      <c r="M450" s="167"/>
    </row>
    <row r="451" spans="1:13" x14ac:dyDescent="0.25">
      <c r="A451" s="167"/>
      <c r="B451" s="57"/>
      <c r="C451" s="57"/>
      <c r="D451" s="57"/>
      <c r="E451" s="167"/>
      <c r="F451" s="167"/>
      <c r="G451" s="167"/>
      <c r="H451" s="167"/>
      <c r="I451" s="167"/>
      <c r="J451" s="167"/>
      <c r="K451" s="167"/>
      <c r="L451" s="167"/>
      <c r="M451" s="167"/>
    </row>
    <row r="452" spans="1:13" x14ac:dyDescent="0.25">
      <c r="A452" s="167"/>
      <c r="B452" s="57"/>
      <c r="C452" s="57"/>
      <c r="D452" s="57"/>
      <c r="E452" s="167"/>
      <c r="F452" s="167"/>
      <c r="G452" s="167"/>
      <c r="H452" s="167"/>
      <c r="I452" s="167"/>
      <c r="J452" s="167"/>
      <c r="K452" s="167"/>
      <c r="L452" s="167"/>
      <c r="M452" s="167"/>
    </row>
    <row r="453" spans="1:13" x14ac:dyDescent="0.25">
      <c r="A453" s="167"/>
      <c r="B453" s="57"/>
      <c r="C453" s="57"/>
      <c r="D453" s="57"/>
      <c r="E453" s="167"/>
      <c r="F453" s="167"/>
      <c r="G453" s="167"/>
      <c r="H453" s="167"/>
      <c r="I453" s="167"/>
      <c r="J453" s="167"/>
      <c r="K453" s="167"/>
      <c r="L453" s="167"/>
      <c r="M453" s="167"/>
    </row>
    <row r="454" spans="1:13" x14ac:dyDescent="0.25">
      <c r="A454" s="167"/>
      <c r="B454" s="57"/>
      <c r="C454" s="57"/>
      <c r="D454" s="57"/>
      <c r="E454" s="167"/>
      <c r="F454" s="167"/>
      <c r="G454" s="167"/>
      <c r="H454" s="167"/>
      <c r="I454" s="167"/>
      <c r="J454" s="167"/>
      <c r="K454" s="167"/>
      <c r="L454" s="167"/>
      <c r="M454" s="167"/>
    </row>
    <row r="455" spans="1:13" x14ac:dyDescent="0.25">
      <c r="A455" s="167"/>
      <c r="B455" s="57"/>
      <c r="C455" s="57"/>
      <c r="D455" s="57"/>
      <c r="E455" s="167"/>
      <c r="F455" s="167"/>
      <c r="G455" s="167"/>
      <c r="H455" s="167"/>
      <c r="I455" s="167"/>
      <c r="J455" s="167"/>
      <c r="K455" s="167"/>
      <c r="L455" s="167"/>
      <c r="M455" s="167"/>
    </row>
    <row r="456" spans="1:13" x14ac:dyDescent="0.25">
      <c r="A456" s="167"/>
      <c r="B456" s="57"/>
      <c r="C456" s="57"/>
      <c r="D456" s="57"/>
      <c r="E456" s="167"/>
      <c r="F456" s="167"/>
      <c r="G456" s="167"/>
      <c r="H456" s="167"/>
      <c r="I456" s="167"/>
      <c r="J456" s="167"/>
      <c r="K456" s="167"/>
      <c r="L456" s="167"/>
      <c r="M456" s="167"/>
    </row>
    <row r="457" spans="1:13" x14ac:dyDescent="0.25">
      <c r="A457" s="167"/>
      <c r="B457" s="57"/>
      <c r="C457" s="57"/>
      <c r="D457" s="57"/>
      <c r="E457" s="167"/>
      <c r="F457" s="167"/>
      <c r="G457" s="167"/>
      <c r="H457" s="167"/>
      <c r="I457" s="167"/>
      <c r="J457" s="167"/>
      <c r="K457" s="167"/>
      <c r="L457" s="167"/>
      <c r="M457" s="167"/>
    </row>
    <row r="458" spans="1:13" x14ac:dyDescent="0.25">
      <c r="A458" s="167"/>
      <c r="B458" s="57"/>
      <c r="C458" s="57"/>
      <c r="D458" s="57"/>
      <c r="E458" s="167"/>
      <c r="F458" s="167"/>
      <c r="G458" s="167"/>
      <c r="H458" s="167"/>
      <c r="I458" s="167"/>
      <c r="J458" s="167"/>
      <c r="K458" s="167"/>
      <c r="L458" s="167"/>
      <c r="M458" s="167"/>
    </row>
    <row r="459" spans="1:13" x14ac:dyDescent="0.25">
      <c r="A459" s="167"/>
      <c r="B459" s="57"/>
      <c r="C459" s="57"/>
      <c r="D459" s="57"/>
      <c r="E459" s="167"/>
      <c r="F459" s="167"/>
      <c r="G459" s="167"/>
      <c r="H459" s="167"/>
      <c r="I459" s="167"/>
      <c r="J459" s="167"/>
      <c r="K459" s="167"/>
      <c r="L459" s="167"/>
      <c r="M459" s="167"/>
    </row>
    <row r="460" spans="1:13" x14ac:dyDescent="0.25">
      <c r="A460" s="167"/>
      <c r="B460" s="57"/>
      <c r="C460" s="57"/>
      <c r="D460" s="57"/>
      <c r="E460" s="167"/>
      <c r="F460" s="167"/>
      <c r="G460" s="167"/>
      <c r="H460" s="167"/>
      <c r="I460" s="167"/>
      <c r="J460" s="167"/>
      <c r="K460" s="167"/>
      <c r="L460" s="167"/>
      <c r="M460" s="167"/>
    </row>
    <row r="461" spans="1:13" x14ac:dyDescent="0.25">
      <c r="A461" s="167"/>
      <c r="B461" s="57"/>
      <c r="C461" s="57"/>
      <c r="D461" s="57"/>
      <c r="E461" s="167"/>
      <c r="F461" s="167"/>
      <c r="G461" s="167"/>
      <c r="H461" s="167"/>
      <c r="I461" s="167"/>
      <c r="J461" s="167"/>
      <c r="K461" s="167"/>
      <c r="L461" s="167"/>
      <c r="M461" s="167"/>
    </row>
    <row r="462" spans="1:13" x14ac:dyDescent="0.25">
      <c r="A462" s="167"/>
      <c r="B462" s="57"/>
      <c r="C462" s="57"/>
      <c r="D462" s="57"/>
      <c r="E462" s="167"/>
      <c r="F462" s="167"/>
      <c r="G462" s="167"/>
      <c r="H462" s="167"/>
      <c r="I462" s="167"/>
      <c r="J462" s="167"/>
      <c r="K462" s="167"/>
      <c r="L462" s="167"/>
      <c r="M462" s="167"/>
    </row>
    <row r="463" spans="1:13" x14ac:dyDescent="0.25">
      <c r="A463" s="167"/>
      <c r="B463" s="57"/>
      <c r="C463" s="57"/>
      <c r="D463" s="57"/>
      <c r="E463" s="167"/>
      <c r="F463" s="167"/>
      <c r="G463" s="167"/>
      <c r="H463" s="167"/>
      <c r="I463" s="167"/>
      <c r="J463" s="167"/>
      <c r="K463" s="167"/>
      <c r="L463" s="167"/>
      <c r="M463" s="167"/>
    </row>
    <row r="464" spans="1:13" x14ac:dyDescent="0.25">
      <c r="A464" s="167"/>
      <c r="B464" s="57"/>
      <c r="C464" s="57"/>
      <c r="D464" s="57"/>
      <c r="E464" s="167"/>
      <c r="F464" s="167"/>
      <c r="G464" s="167"/>
      <c r="H464" s="167"/>
      <c r="I464" s="167"/>
      <c r="J464" s="167"/>
      <c r="K464" s="167"/>
      <c r="L464" s="167"/>
      <c r="M464" s="167"/>
    </row>
    <row r="465" spans="1:13" x14ac:dyDescent="0.25">
      <c r="A465" s="167"/>
      <c r="B465" s="57"/>
      <c r="C465" s="57"/>
      <c r="D465" s="57"/>
      <c r="E465" s="167"/>
      <c r="F465" s="167"/>
      <c r="G465" s="167"/>
      <c r="H465" s="167"/>
      <c r="I465" s="167"/>
      <c r="J465" s="167"/>
      <c r="K465" s="167"/>
      <c r="L465" s="167"/>
      <c r="M465" s="167"/>
    </row>
    <row r="466" spans="1:13" x14ac:dyDescent="0.25">
      <c r="A466" s="167"/>
      <c r="B466" s="57"/>
      <c r="C466" s="57"/>
      <c r="D466" s="57"/>
      <c r="E466" s="167"/>
      <c r="F466" s="167"/>
      <c r="G466" s="167"/>
      <c r="H466" s="167"/>
      <c r="I466" s="167"/>
      <c r="J466" s="167"/>
      <c r="K466" s="167"/>
      <c r="L466" s="167"/>
      <c r="M466" s="167"/>
    </row>
    <row r="467" spans="1:13" x14ac:dyDescent="0.25">
      <c r="A467" s="167"/>
      <c r="B467" s="57"/>
      <c r="C467" s="57"/>
      <c r="D467" s="57"/>
      <c r="E467" s="167"/>
      <c r="F467" s="167"/>
      <c r="G467" s="167"/>
      <c r="H467" s="167"/>
      <c r="I467" s="167"/>
      <c r="J467" s="167"/>
      <c r="K467" s="167"/>
      <c r="L467" s="167"/>
      <c r="M467" s="167"/>
    </row>
    <row r="468" spans="1:13" x14ac:dyDescent="0.25">
      <c r="A468" s="167"/>
      <c r="B468" s="57"/>
      <c r="C468" s="57"/>
      <c r="D468" s="57"/>
      <c r="E468" s="167"/>
      <c r="F468" s="167"/>
      <c r="G468" s="167"/>
      <c r="H468" s="167"/>
      <c r="I468" s="167"/>
      <c r="J468" s="167"/>
      <c r="K468" s="167"/>
      <c r="L468" s="167"/>
      <c r="M468" s="167"/>
    </row>
    <row r="469" spans="1:13" x14ac:dyDescent="0.25">
      <c r="A469" s="167"/>
      <c r="B469" s="57"/>
      <c r="C469" s="57"/>
      <c r="D469" s="57"/>
      <c r="E469" s="167"/>
      <c r="F469" s="167"/>
      <c r="G469" s="167"/>
      <c r="H469" s="167"/>
      <c r="I469" s="167"/>
      <c r="J469" s="167"/>
      <c r="K469" s="167"/>
      <c r="L469" s="167"/>
      <c r="M469" s="167"/>
    </row>
    <row r="470" spans="1:13" x14ac:dyDescent="0.25">
      <c r="A470" s="167"/>
      <c r="B470" s="57"/>
      <c r="C470" s="57"/>
      <c r="D470" s="57"/>
      <c r="E470" s="167"/>
      <c r="F470" s="167"/>
      <c r="G470" s="167"/>
      <c r="H470" s="167"/>
      <c r="I470" s="167"/>
      <c r="J470" s="167"/>
      <c r="K470" s="167"/>
      <c r="L470" s="167"/>
      <c r="M470" s="167"/>
    </row>
    <row r="471" spans="1:13" x14ac:dyDescent="0.25">
      <c r="A471" s="167"/>
      <c r="B471" s="57"/>
      <c r="C471" s="57"/>
      <c r="D471" s="57"/>
      <c r="E471" s="167"/>
      <c r="F471" s="167"/>
      <c r="G471" s="167"/>
      <c r="H471" s="167"/>
      <c r="I471" s="167"/>
      <c r="J471" s="167"/>
      <c r="K471" s="167"/>
      <c r="L471" s="167"/>
      <c r="M471" s="167"/>
    </row>
    <row r="472" spans="1:13" x14ac:dyDescent="0.25">
      <c r="A472" s="167"/>
      <c r="B472" s="57"/>
      <c r="C472" s="57"/>
      <c r="D472" s="57"/>
      <c r="E472" s="167"/>
      <c r="F472" s="167"/>
      <c r="G472" s="167"/>
      <c r="H472" s="167"/>
      <c r="I472" s="167"/>
      <c r="J472" s="167"/>
      <c r="K472" s="167"/>
      <c r="L472" s="167"/>
      <c r="M472" s="167"/>
    </row>
    <row r="473" spans="1:13" x14ac:dyDescent="0.25">
      <c r="A473" s="167"/>
      <c r="B473" s="57"/>
      <c r="C473" s="57"/>
      <c r="D473" s="57"/>
      <c r="E473" s="167"/>
      <c r="F473" s="167"/>
      <c r="G473" s="167"/>
      <c r="H473" s="167"/>
      <c r="I473" s="167"/>
      <c r="J473" s="167"/>
      <c r="K473" s="167"/>
      <c r="L473" s="167"/>
      <c r="M473" s="167"/>
    </row>
    <row r="474" spans="1:13" x14ac:dyDescent="0.25">
      <c r="A474" s="167"/>
      <c r="B474" s="57"/>
      <c r="C474" s="57"/>
      <c r="D474" s="57"/>
      <c r="E474" s="167"/>
      <c r="F474" s="167"/>
      <c r="G474" s="167"/>
      <c r="H474" s="167"/>
      <c r="I474" s="167"/>
      <c r="J474" s="167"/>
      <c r="K474" s="167"/>
      <c r="L474" s="167"/>
      <c r="M474" s="167"/>
    </row>
    <row r="475" spans="1:13" x14ac:dyDescent="0.25">
      <c r="A475" s="167"/>
      <c r="B475" s="57"/>
      <c r="C475" s="57"/>
      <c r="D475" s="57"/>
      <c r="E475" s="167"/>
      <c r="F475" s="167"/>
      <c r="G475" s="167"/>
      <c r="H475" s="167"/>
      <c r="I475" s="167"/>
      <c r="J475" s="167"/>
      <c r="K475" s="167"/>
      <c r="L475" s="167"/>
      <c r="M475" s="167"/>
    </row>
    <row r="476" spans="1:13" x14ac:dyDescent="0.25">
      <c r="A476" s="167"/>
      <c r="B476" s="57"/>
      <c r="C476" s="57"/>
      <c r="D476" s="57"/>
      <c r="E476" s="167"/>
      <c r="F476" s="167"/>
      <c r="G476" s="167"/>
      <c r="H476" s="167"/>
      <c r="I476" s="167"/>
      <c r="J476" s="167"/>
      <c r="K476" s="167"/>
      <c r="L476" s="167"/>
      <c r="M476" s="167"/>
    </row>
    <row r="477" spans="1:13" x14ac:dyDescent="0.25">
      <c r="A477" s="167"/>
      <c r="B477" s="57"/>
      <c r="C477" s="57"/>
      <c r="D477" s="57"/>
      <c r="E477" s="167"/>
      <c r="F477" s="167"/>
      <c r="G477" s="167"/>
      <c r="H477" s="167"/>
      <c r="I477" s="167"/>
      <c r="J477" s="167"/>
      <c r="K477" s="167"/>
      <c r="L477" s="167"/>
      <c r="M477" s="167"/>
    </row>
    <row r="478" spans="1:13" x14ac:dyDescent="0.25">
      <c r="A478" s="167"/>
      <c r="B478" s="57"/>
      <c r="C478" s="57"/>
      <c r="D478" s="57"/>
      <c r="E478" s="167"/>
      <c r="F478" s="167"/>
      <c r="G478" s="167"/>
      <c r="H478" s="167"/>
      <c r="I478" s="167"/>
      <c r="J478" s="167"/>
      <c r="K478" s="167"/>
      <c r="L478" s="167"/>
      <c r="M478" s="167"/>
    </row>
    <row r="479" spans="1:13" x14ac:dyDescent="0.25">
      <c r="A479" s="167"/>
      <c r="B479" s="57"/>
      <c r="C479" s="57"/>
      <c r="D479" s="57"/>
      <c r="E479" s="167"/>
      <c r="F479" s="167"/>
      <c r="G479" s="167"/>
      <c r="H479" s="167"/>
      <c r="I479" s="167"/>
      <c r="J479" s="167"/>
      <c r="K479" s="167"/>
      <c r="L479" s="167"/>
      <c r="M479" s="167"/>
    </row>
    <row r="480" spans="1:13" x14ac:dyDescent="0.25">
      <c r="A480" s="167"/>
      <c r="B480" s="57"/>
      <c r="C480" s="57"/>
      <c r="D480" s="57"/>
      <c r="E480" s="167"/>
      <c r="F480" s="167"/>
      <c r="G480" s="167"/>
      <c r="H480" s="167"/>
      <c r="I480" s="167"/>
      <c r="J480" s="167"/>
      <c r="K480" s="167"/>
      <c r="L480" s="167"/>
      <c r="M480" s="167"/>
    </row>
    <row r="481" spans="1:13" x14ac:dyDescent="0.25">
      <c r="A481" s="167"/>
      <c r="B481" s="57"/>
      <c r="C481" s="57"/>
      <c r="D481" s="57"/>
      <c r="E481" s="167"/>
      <c r="F481" s="167"/>
      <c r="G481" s="167"/>
      <c r="H481" s="167"/>
      <c r="I481" s="167"/>
      <c r="J481" s="167"/>
      <c r="K481" s="167"/>
      <c r="L481" s="167"/>
      <c r="M481" s="167"/>
    </row>
    <row r="482" spans="1:13" x14ac:dyDescent="0.25">
      <c r="A482" s="167"/>
      <c r="B482" s="57"/>
      <c r="C482" s="57"/>
      <c r="D482" s="57"/>
      <c r="E482" s="167"/>
      <c r="F482" s="167"/>
      <c r="G482" s="167"/>
      <c r="H482" s="167"/>
      <c r="I482" s="167"/>
      <c r="J482" s="167"/>
      <c r="K482" s="167"/>
      <c r="L482" s="167"/>
      <c r="M482" s="167"/>
    </row>
    <row r="483" spans="1:13" x14ac:dyDescent="0.25">
      <c r="A483" s="167"/>
      <c r="B483" s="57"/>
      <c r="C483" s="57"/>
      <c r="D483" s="57"/>
      <c r="E483" s="167"/>
      <c r="F483" s="167"/>
      <c r="G483" s="167"/>
      <c r="H483" s="167"/>
      <c r="I483" s="167"/>
      <c r="J483" s="167"/>
      <c r="K483" s="167"/>
      <c r="L483" s="167"/>
      <c r="M483" s="167"/>
    </row>
    <row r="484" spans="1:13" x14ac:dyDescent="0.25">
      <c r="A484" s="167"/>
      <c r="B484" s="57"/>
      <c r="C484" s="57"/>
      <c r="D484" s="57"/>
      <c r="E484" s="167"/>
      <c r="F484" s="167"/>
      <c r="G484" s="167"/>
      <c r="H484" s="167"/>
      <c r="I484" s="167"/>
      <c r="J484" s="167"/>
      <c r="K484" s="167"/>
      <c r="L484" s="167"/>
      <c r="M484" s="167"/>
    </row>
    <row r="485" spans="1:13" x14ac:dyDescent="0.25">
      <c r="A485" s="167"/>
      <c r="B485" s="57"/>
      <c r="C485" s="57"/>
      <c r="D485" s="57"/>
      <c r="E485" s="167"/>
      <c r="F485" s="167"/>
      <c r="G485" s="167"/>
      <c r="H485" s="167"/>
      <c r="I485" s="167"/>
      <c r="J485" s="167"/>
      <c r="K485" s="167"/>
      <c r="L485" s="167"/>
      <c r="M485" s="167"/>
    </row>
    <row r="486" spans="1:13" x14ac:dyDescent="0.25">
      <c r="A486" s="167"/>
      <c r="B486" s="57"/>
      <c r="C486" s="57"/>
      <c r="D486" s="57"/>
      <c r="E486" s="167"/>
      <c r="F486" s="167"/>
      <c r="G486" s="167"/>
      <c r="H486" s="167"/>
      <c r="I486" s="167"/>
      <c r="J486" s="167"/>
      <c r="K486" s="167"/>
      <c r="L486" s="167"/>
      <c r="M486" s="167"/>
    </row>
    <row r="487" spans="1:13" x14ac:dyDescent="0.25">
      <c r="A487" s="167"/>
      <c r="B487" s="57"/>
      <c r="C487" s="57"/>
      <c r="D487" s="57"/>
      <c r="E487" s="167"/>
      <c r="F487" s="167"/>
      <c r="G487" s="167"/>
      <c r="H487" s="167"/>
      <c r="I487" s="167"/>
      <c r="J487" s="167"/>
      <c r="K487" s="167"/>
      <c r="L487" s="167"/>
      <c r="M487" s="167"/>
    </row>
    <row r="488" spans="1:13" x14ac:dyDescent="0.25">
      <c r="A488" s="167"/>
      <c r="B488" s="57"/>
      <c r="C488" s="57"/>
      <c r="D488" s="57"/>
      <c r="E488" s="167"/>
      <c r="F488" s="167"/>
      <c r="G488" s="167"/>
      <c r="H488" s="167"/>
      <c r="I488" s="167"/>
      <c r="J488" s="167"/>
      <c r="K488" s="167"/>
      <c r="L488" s="167"/>
      <c r="M488" s="167"/>
    </row>
    <row r="489" spans="1:13" x14ac:dyDescent="0.25">
      <c r="A489" s="167"/>
      <c r="B489" s="57"/>
      <c r="C489" s="57"/>
      <c r="D489" s="57"/>
      <c r="E489" s="167"/>
      <c r="F489" s="167"/>
      <c r="G489" s="167"/>
      <c r="H489" s="167"/>
      <c r="I489" s="167"/>
      <c r="J489" s="167"/>
      <c r="K489" s="167"/>
      <c r="L489" s="167"/>
      <c r="M489" s="167"/>
    </row>
    <row r="490" spans="1:13" x14ac:dyDescent="0.25">
      <c r="A490" s="167"/>
      <c r="B490" s="57"/>
      <c r="C490" s="57"/>
      <c r="D490" s="57"/>
      <c r="E490" s="167"/>
      <c r="F490" s="167"/>
      <c r="G490" s="167"/>
      <c r="H490" s="167"/>
      <c r="I490" s="167"/>
      <c r="J490" s="167"/>
      <c r="K490" s="167"/>
      <c r="L490" s="167"/>
      <c r="M490" s="167"/>
    </row>
    <row r="491" spans="1:13" x14ac:dyDescent="0.25">
      <c r="A491" s="167"/>
      <c r="B491" s="57"/>
      <c r="C491" s="57"/>
      <c r="D491" s="57"/>
      <c r="E491" s="167"/>
      <c r="F491" s="167"/>
      <c r="G491" s="167"/>
      <c r="H491" s="167"/>
      <c r="I491" s="167"/>
      <c r="J491" s="167"/>
      <c r="K491" s="167"/>
      <c r="L491" s="167"/>
      <c r="M491" s="167"/>
    </row>
    <row r="492" spans="1:13" x14ac:dyDescent="0.25">
      <c r="A492" s="167"/>
      <c r="B492" s="57"/>
      <c r="C492" s="57"/>
      <c r="D492" s="57"/>
      <c r="E492" s="167"/>
      <c r="F492" s="167"/>
      <c r="G492" s="167"/>
      <c r="H492" s="167"/>
      <c r="I492" s="167"/>
      <c r="J492" s="167"/>
      <c r="K492" s="167"/>
      <c r="L492" s="167"/>
      <c r="M492" s="167"/>
    </row>
    <row r="493" spans="1:13" x14ac:dyDescent="0.25">
      <c r="A493" s="167"/>
      <c r="B493" s="57"/>
      <c r="C493" s="57"/>
      <c r="D493" s="57"/>
      <c r="E493" s="167"/>
      <c r="F493" s="167"/>
      <c r="G493" s="167"/>
      <c r="H493" s="167"/>
      <c r="I493" s="167"/>
      <c r="J493" s="167"/>
      <c r="K493" s="167"/>
      <c r="L493" s="167"/>
      <c r="M493" s="167"/>
    </row>
    <row r="494" spans="1:13" x14ac:dyDescent="0.25">
      <c r="A494" s="167"/>
      <c r="B494" s="57"/>
      <c r="C494" s="57"/>
      <c r="D494" s="57"/>
      <c r="E494" s="167"/>
      <c r="F494" s="167"/>
      <c r="G494" s="167"/>
      <c r="H494" s="167"/>
      <c r="I494" s="167"/>
      <c r="J494" s="167"/>
      <c r="K494" s="167"/>
      <c r="L494" s="167"/>
      <c r="M494" s="167"/>
    </row>
    <row r="495" spans="1:13" x14ac:dyDescent="0.25">
      <c r="A495" s="167"/>
      <c r="B495" s="57"/>
      <c r="C495" s="57"/>
      <c r="D495" s="57"/>
      <c r="E495" s="167"/>
      <c r="F495" s="167"/>
      <c r="G495" s="167"/>
      <c r="H495" s="167"/>
      <c r="I495" s="167"/>
      <c r="J495" s="167"/>
      <c r="K495" s="167"/>
      <c r="L495" s="167"/>
      <c r="M495" s="167"/>
    </row>
    <row r="496" spans="1:13" x14ac:dyDescent="0.25">
      <c r="A496" s="167"/>
      <c r="B496" s="57"/>
      <c r="C496" s="57"/>
      <c r="D496" s="57"/>
      <c r="E496" s="167"/>
      <c r="F496" s="167"/>
      <c r="G496" s="167"/>
      <c r="H496" s="167"/>
      <c r="I496" s="167"/>
      <c r="J496" s="167"/>
      <c r="K496" s="167"/>
      <c r="L496" s="167"/>
      <c r="M496" s="167"/>
    </row>
    <row r="497" spans="1:13" x14ac:dyDescent="0.25">
      <c r="A497" s="167"/>
      <c r="B497" s="57"/>
      <c r="C497" s="57"/>
      <c r="D497" s="57"/>
      <c r="E497" s="167"/>
      <c r="F497" s="167"/>
      <c r="G497" s="167"/>
      <c r="H497" s="167"/>
      <c r="I497" s="167"/>
      <c r="J497" s="167"/>
      <c r="K497" s="167"/>
      <c r="L497" s="167"/>
      <c r="M497" s="167"/>
    </row>
    <row r="498" spans="1:13" x14ac:dyDescent="0.25">
      <c r="A498" s="167"/>
      <c r="B498" s="57"/>
      <c r="C498" s="57"/>
      <c r="D498" s="57"/>
      <c r="E498" s="167"/>
      <c r="F498" s="167"/>
      <c r="G498" s="167"/>
      <c r="H498" s="167"/>
      <c r="I498" s="167"/>
      <c r="J498" s="167"/>
      <c r="K498" s="167"/>
      <c r="L498" s="167"/>
      <c r="M498" s="167"/>
    </row>
    <row r="499" spans="1:13" x14ac:dyDescent="0.25">
      <c r="A499" s="167"/>
      <c r="B499" s="57"/>
      <c r="C499" s="57"/>
      <c r="D499" s="57"/>
      <c r="E499" s="167"/>
      <c r="F499" s="167"/>
      <c r="G499" s="167"/>
      <c r="H499" s="167"/>
      <c r="I499" s="167"/>
      <c r="J499" s="167"/>
      <c r="K499" s="167"/>
      <c r="L499" s="167"/>
      <c r="M499" s="167"/>
    </row>
    <row r="500" spans="1:13" x14ac:dyDescent="0.25">
      <c r="A500" s="167"/>
      <c r="B500" s="57"/>
      <c r="C500" s="57"/>
      <c r="D500" s="57"/>
      <c r="E500" s="167"/>
      <c r="F500" s="167"/>
      <c r="G500" s="167"/>
      <c r="H500" s="167"/>
      <c r="I500" s="167"/>
      <c r="J500" s="167"/>
      <c r="K500" s="167"/>
      <c r="L500" s="167"/>
      <c r="M500" s="167"/>
    </row>
    <row r="501" spans="1:13" x14ac:dyDescent="0.25">
      <c r="A501" s="167"/>
      <c r="B501" s="57"/>
      <c r="C501" s="57"/>
      <c r="D501" s="57"/>
      <c r="E501" s="167"/>
      <c r="F501" s="167"/>
      <c r="G501" s="167"/>
      <c r="H501" s="167"/>
      <c r="I501" s="167"/>
      <c r="J501" s="167"/>
      <c r="K501" s="167"/>
      <c r="L501" s="167"/>
      <c r="M501" s="167"/>
    </row>
    <row r="502" spans="1:13" x14ac:dyDescent="0.25">
      <c r="A502" s="167"/>
      <c r="B502" s="57"/>
      <c r="C502" s="57"/>
      <c r="D502" s="57"/>
      <c r="E502" s="167"/>
      <c r="F502" s="167"/>
      <c r="G502" s="167"/>
      <c r="H502" s="167"/>
      <c r="I502" s="167"/>
      <c r="J502" s="167"/>
      <c r="K502" s="167"/>
      <c r="L502" s="167"/>
      <c r="M502" s="167"/>
    </row>
    <row r="503" spans="1:13" x14ac:dyDescent="0.25">
      <c r="A503" s="167"/>
      <c r="B503" s="57"/>
      <c r="C503" s="57"/>
      <c r="D503" s="57"/>
      <c r="E503" s="167"/>
      <c r="F503" s="167"/>
      <c r="G503" s="167"/>
      <c r="H503" s="167"/>
      <c r="I503" s="167"/>
      <c r="J503" s="167"/>
      <c r="K503" s="167"/>
      <c r="L503" s="167"/>
      <c r="M503" s="167"/>
    </row>
    <row r="504" spans="1:13" x14ac:dyDescent="0.25">
      <c r="A504" s="167"/>
      <c r="B504" s="57"/>
      <c r="C504" s="57"/>
      <c r="D504" s="57"/>
      <c r="E504" s="167"/>
      <c r="F504" s="167"/>
      <c r="G504" s="167"/>
      <c r="H504" s="167"/>
      <c r="I504" s="167"/>
      <c r="J504" s="167"/>
      <c r="K504" s="167"/>
      <c r="L504" s="167"/>
      <c r="M504" s="167"/>
    </row>
    <row r="505" spans="1:13" x14ac:dyDescent="0.25">
      <c r="A505" s="167"/>
      <c r="B505" s="57"/>
      <c r="C505" s="57"/>
      <c r="D505" s="57"/>
      <c r="E505" s="167"/>
      <c r="F505" s="167"/>
      <c r="G505" s="167"/>
      <c r="H505" s="167"/>
      <c r="I505" s="167"/>
      <c r="J505" s="167"/>
      <c r="K505" s="167"/>
      <c r="L505" s="167"/>
      <c r="M505" s="167"/>
    </row>
    <row r="506" spans="1:13" x14ac:dyDescent="0.25">
      <c r="A506" s="167"/>
      <c r="B506" s="57"/>
      <c r="C506" s="57"/>
      <c r="D506" s="57"/>
      <c r="E506" s="167"/>
      <c r="F506" s="167"/>
      <c r="G506" s="167"/>
      <c r="H506" s="167"/>
      <c r="I506" s="167"/>
      <c r="J506" s="167"/>
      <c r="K506" s="167"/>
      <c r="L506" s="167"/>
      <c r="M506" s="167"/>
    </row>
    <row r="507" spans="1:13" x14ac:dyDescent="0.25">
      <c r="A507" s="167"/>
      <c r="B507" s="57"/>
      <c r="C507" s="57"/>
      <c r="D507" s="57"/>
      <c r="E507" s="167"/>
      <c r="F507" s="167"/>
      <c r="G507" s="167"/>
      <c r="H507" s="167"/>
      <c r="I507" s="167"/>
      <c r="J507" s="167"/>
      <c r="K507" s="167"/>
      <c r="L507" s="167"/>
      <c r="M507" s="167"/>
    </row>
    <row r="508" spans="1:13" x14ac:dyDescent="0.25">
      <c r="A508" s="167"/>
      <c r="B508" s="57"/>
      <c r="C508" s="57"/>
      <c r="D508" s="57"/>
      <c r="E508" s="167"/>
      <c r="F508" s="167"/>
      <c r="G508" s="167"/>
      <c r="H508" s="167"/>
      <c r="I508" s="167"/>
      <c r="J508" s="167"/>
      <c r="K508" s="167"/>
      <c r="L508" s="167"/>
      <c r="M508" s="167"/>
    </row>
    <row r="509" spans="1:13" x14ac:dyDescent="0.25">
      <c r="A509" s="167"/>
      <c r="B509" s="57"/>
      <c r="C509" s="57"/>
      <c r="D509" s="57"/>
      <c r="E509" s="167"/>
      <c r="F509" s="167"/>
      <c r="G509" s="167"/>
      <c r="H509" s="167"/>
      <c r="I509" s="167"/>
      <c r="J509" s="167"/>
      <c r="K509" s="167"/>
      <c r="L509" s="167"/>
      <c r="M509" s="167"/>
    </row>
    <row r="510" spans="1:13" x14ac:dyDescent="0.25">
      <c r="A510" s="167"/>
      <c r="B510" s="57"/>
      <c r="C510" s="57"/>
      <c r="D510" s="57"/>
      <c r="E510" s="167"/>
      <c r="F510" s="167"/>
      <c r="G510" s="167"/>
      <c r="H510" s="167"/>
      <c r="I510" s="167"/>
      <c r="J510" s="167"/>
      <c r="K510" s="167"/>
      <c r="L510" s="167"/>
      <c r="M510" s="167"/>
    </row>
    <row r="511" spans="1:13" x14ac:dyDescent="0.25">
      <c r="A511" s="167"/>
      <c r="B511" s="57"/>
      <c r="C511" s="57"/>
      <c r="D511" s="57"/>
      <c r="E511" s="167"/>
      <c r="F511" s="167"/>
      <c r="G511" s="167"/>
      <c r="H511" s="167"/>
      <c r="I511" s="167"/>
      <c r="J511" s="167"/>
      <c r="K511" s="167"/>
      <c r="L511" s="167"/>
      <c r="M511" s="167"/>
    </row>
    <row r="512" spans="1:13" x14ac:dyDescent="0.25">
      <c r="A512" s="167"/>
      <c r="B512" s="57"/>
      <c r="C512" s="57"/>
      <c r="D512" s="57"/>
      <c r="E512" s="167"/>
      <c r="F512" s="167"/>
      <c r="G512" s="167"/>
      <c r="H512" s="167"/>
      <c r="I512" s="167"/>
      <c r="J512" s="167"/>
      <c r="K512" s="167"/>
      <c r="L512" s="167"/>
      <c r="M512" s="167"/>
    </row>
    <row r="513" spans="1:13" x14ac:dyDescent="0.25">
      <c r="A513" s="167"/>
      <c r="B513" s="57"/>
      <c r="C513" s="57"/>
      <c r="D513" s="57"/>
      <c r="E513" s="167"/>
      <c r="F513" s="167"/>
      <c r="G513" s="167"/>
      <c r="H513" s="167"/>
      <c r="I513" s="167"/>
      <c r="J513" s="167"/>
      <c r="K513" s="167"/>
      <c r="L513" s="167"/>
      <c r="M513" s="167"/>
    </row>
    <row r="514" spans="1:13" x14ac:dyDescent="0.25">
      <c r="A514" s="167"/>
      <c r="B514" s="57"/>
      <c r="C514" s="57"/>
      <c r="D514" s="57"/>
      <c r="E514" s="167"/>
      <c r="F514" s="167"/>
      <c r="G514" s="167"/>
      <c r="H514" s="167"/>
      <c r="I514" s="167"/>
      <c r="J514" s="167"/>
      <c r="K514" s="167"/>
      <c r="L514" s="167"/>
      <c r="M514" s="167"/>
    </row>
    <row r="515" spans="1:13" x14ac:dyDescent="0.25">
      <c r="A515" s="167"/>
      <c r="B515" s="57"/>
      <c r="C515" s="57"/>
      <c r="D515" s="57"/>
      <c r="E515" s="167"/>
      <c r="F515" s="167"/>
      <c r="G515" s="167"/>
      <c r="H515" s="167"/>
      <c r="I515" s="167"/>
      <c r="J515" s="167"/>
      <c r="K515" s="167"/>
      <c r="L515" s="167"/>
      <c r="M515" s="167"/>
    </row>
    <row r="516" spans="1:13" x14ac:dyDescent="0.25">
      <c r="A516" s="167"/>
      <c r="B516" s="57"/>
      <c r="C516" s="57"/>
      <c r="D516" s="57"/>
      <c r="E516" s="167"/>
      <c r="F516" s="167"/>
      <c r="G516" s="167"/>
      <c r="H516" s="167"/>
      <c r="I516" s="167"/>
      <c r="J516" s="167"/>
      <c r="K516" s="167"/>
      <c r="L516" s="167"/>
      <c r="M516" s="167"/>
    </row>
    <row r="517" spans="1:13" x14ac:dyDescent="0.25">
      <c r="A517" s="167"/>
      <c r="B517" s="57"/>
      <c r="C517" s="57"/>
      <c r="D517" s="57"/>
      <c r="E517" s="167"/>
      <c r="F517" s="167"/>
      <c r="G517" s="167"/>
      <c r="H517" s="167"/>
      <c r="I517" s="167"/>
      <c r="J517" s="167"/>
      <c r="K517" s="167"/>
      <c r="L517" s="167"/>
      <c r="M517" s="167"/>
    </row>
    <row r="518" spans="1:13" x14ac:dyDescent="0.25">
      <c r="A518" s="167"/>
      <c r="B518" s="57"/>
      <c r="C518" s="57"/>
      <c r="D518" s="57"/>
      <c r="E518" s="167"/>
      <c r="F518" s="167"/>
      <c r="G518" s="167"/>
      <c r="H518" s="167"/>
      <c r="I518" s="167"/>
      <c r="J518" s="167"/>
      <c r="K518" s="167"/>
      <c r="L518" s="167"/>
      <c r="M518" s="167"/>
    </row>
    <row r="519" spans="1:13" x14ac:dyDescent="0.25">
      <c r="A519" s="167"/>
      <c r="B519" s="57"/>
      <c r="C519" s="57"/>
      <c r="D519" s="57"/>
      <c r="E519" s="167"/>
      <c r="F519" s="167"/>
      <c r="G519" s="167"/>
      <c r="H519" s="167"/>
      <c r="I519" s="167"/>
      <c r="J519" s="167"/>
      <c r="K519" s="167"/>
      <c r="L519" s="167"/>
      <c r="M519" s="167"/>
    </row>
    <row r="520" spans="1:13" x14ac:dyDescent="0.25">
      <c r="A520" s="167"/>
      <c r="B520" s="57"/>
      <c r="C520" s="57"/>
      <c r="D520" s="57"/>
      <c r="E520" s="167"/>
      <c r="F520" s="167"/>
      <c r="G520" s="167"/>
      <c r="H520" s="167"/>
      <c r="I520" s="167"/>
      <c r="J520" s="167"/>
      <c r="K520" s="167"/>
      <c r="L520" s="167"/>
      <c r="M520" s="167"/>
    </row>
    <row r="521" spans="1:13" x14ac:dyDescent="0.25">
      <c r="A521" s="167"/>
      <c r="B521" s="57"/>
      <c r="C521" s="57"/>
      <c r="D521" s="57"/>
      <c r="E521" s="167"/>
      <c r="F521" s="167"/>
      <c r="G521" s="167"/>
      <c r="H521" s="167"/>
      <c r="I521" s="167"/>
      <c r="J521" s="167"/>
      <c r="K521" s="167"/>
      <c r="L521" s="167"/>
      <c r="M521" s="167"/>
    </row>
    <row r="522" spans="1:13" x14ac:dyDescent="0.25">
      <c r="A522" s="167"/>
      <c r="B522" s="57"/>
      <c r="C522" s="57"/>
      <c r="D522" s="57"/>
      <c r="E522" s="167"/>
      <c r="F522" s="167"/>
      <c r="G522" s="167"/>
      <c r="H522" s="167"/>
      <c r="I522" s="167"/>
      <c r="J522" s="167"/>
      <c r="K522" s="167"/>
      <c r="L522" s="167"/>
      <c r="M522" s="167"/>
    </row>
    <row r="523" spans="1:13" x14ac:dyDescent="0.25">
      <c r="A523" s="167"/>
      <c r="B523" s="57"/>
      <c r="C523" s="57"/>
      <c r="D523" s="57"/>
      <c r="E523" s="167"/>
      <c r="F523" s="167"/>
      <c r="G523" s="167"/>
      <c r="H523" s="167"/>
      <c r="I523" s="167"/>
      <c r="J523" s="167"/>
      <c r="K523" s="167"/>
      <c r="L523" s="167"/>
      <c r="M523" s="167"/>
    </row>
    <row r="524" spans="1:13" x14ac:dyDescent="0.25">
      <c r="A524" s="167"/>
      <c r="B524" s="57"/>
      <c r="C524" s="57"/>
      <c r="D524" s="57"/>
      <c r="E524" s="167"/>
      <c r="F524" s="167"/>
      <c r="G524" s="167"/>
      <c r="H524" s="167"/>
      <c r="I524" s="167"/>
      <c r="J524" s="167"/>
      <c r="K524" s="167"/>
      <c r="L524" s="167"/>
      <c r="M524" s="167"/>
    </row>
    <row r="525" spans="1:13" x14ac:dyDescent="0.25">
      <c r="A525" s="167"/>
      <c r="B525" s="57"/>
      <c r="C525" s="57"/>
      <c r="D525" s="57"/>
      <c r="E525" s="167"/>
      <c r="F525" s="167"/>
      <c r="G525" s="167"/>
      <c r="H525" s="167"/>
      <c r="I525" s="167"/>
      <c r="J525" s="167"/>
      <c r="K525" s="167"/>
      <c r="L525" s="167"/>
      <c r="M525" s="167"/>
    </row>
    <row r="526" spans="1:13" x14ac:dyDescent="0.25">
      <c r="A526" s="167"/>
      <c r="B526" s="57"/>
      <c r="C526" s="57"/>
      <c r="D526" s="57"/>
      <c r="E526" s="167"/>
      <c r="F526" s="167"/>
      <c r="G526" s="167"/>
      <c r="H526" s="167"/>
      <c r="I526" s="167"/>
      <c r="J526" s="167"/>
      <c r="K526" s="167"/>
      <c r="L526" s="167"/>
      <c r="M526" s="167"/>
    </row>
    <row r="527" spans="1:13" x14ac:dyDescent="0.25">
      <c r="A527" s="167"/>
      <c r="B527" s="57"/>
      <c r="C527" s="57"/>
      <c r="D527" s="57"/>
      <c r="E527" s="167"/>
      <c r="F527" s="167"/>
      <c r="G527" s="167"/>
      <c r="H527" s="167"/>
      <c r="I527" s="167"/>
      <c r="J527" s="167"/>
      <c r="K527" s="167"/>
      <c r="L527" s="167"/>
      <c r="M527" s="167"/>
    </row>
    <row r="528" spans="1:13" x14ac:dyDescent="0.25">
      <c r="A528" s="167"/>
      <c r="B528" s="57"/>
      <c r="C528" s="57"/>
      <c r="D528" s="57"/>
      <c r="E528" s="167"/>
      <c r="F528" s="167"/>
      <c r="G528" s="167"/>
      <c r="H528" s="167"/>
      <c r="I528" s="167"/>
      <c r="J528" s="167"/>
      <c r="K528" s="167"/>
      <c r="L528" s="167"/>
      <c r="M528" s="167"/>
    </row>
    <row r="529" spans="1:13" x14ac:dyDescent="0.25">
      <c r="A529" s="167"/>
      <c r="B529" s="57"/>
      <c r="C529" s="57"/>
      <c r="D529" s="57"/>
      <c r="E529" s="167"/>
      <c r="F529" s="167"/>
      <c r="G529" s="167"/>
      <c r="H529" s="167"/>
      <c r="I529" s="167"/>
      <c r="J529" s="167"/>
      <c r="K529" s="167"/>
      <c r="L529" s="167"/>
      <c r="M529" s="167"/>
    </row>
    <row r="530" spans="1:13" x14ac:dyDescent="0.25">
      <c r="A530" s="167"/>
      <c r="B530" s="57"/>
      <c r="C530" s="57"/>
      <c r="D530" s="57"/>
      <c r="E530" s="167"/>
      <c r="F530" s="167"/>
      <c r="G530" s="167"/>
      <c r="H530" s="167"/>
      <c r="I530" s="167"/>
      <c r="J530" s="167"/>
      <c r="K530" s="167"/>
      <c r="L530" s="167"/>
      <c r="M530" s="167"/>
    </row>
    <row r="531" spans="1:13" x14ac:dyDescent="0.25">
      <c r="A531" s="167"/>
      <c r="B531" s="57"/>
      <c r="C531" s="57"/>
      <c r="D531" s="57"/>
      <c r="E531" s="167"/>
      <c r="F531" s="167"/>
      <c r="G531" s="167"/>
      <c r="H531" s="167"/>
      <c r="I531" s="167"/>
      <c r="J531" s="167"/>
      <c r="K531" s="167"/>
      <c r="L531" s="167"/>
      <c r="M531" s="167"/>
    </row>
    <row r="532" spans="1:13" x14ac:dyDescent="0.25">
      <c r="A532" s="167"/>
      <c r="B532" s="57"/>
      <c r="C532" s="57"/>
      <c r="D532" s="57"/>
      <c r="E532" s="167"/>
      <c r="F532" s="167"/>
      <c r="G532" s="167"/>
      <c r="H532" s="167"/>
      <c r="I532" s="167"/>
      <c r="J532" s="167"/>
      <c r="K532" s="167"/>
      <c r="L532" s="167"/>
      <c r="M532" s="167"/>
    </row>
    <row r="533" spans="1:13" x14ac:dyDescent="0.25">
      <c r="A533" s="167"/>
      <c r="B533" s="57"/>
      <c r="C533" s="57"/>
      <c r="D533" s="57"/>
      <c r="E533" s="167"/>
      <c r="F533" s="167"/>
      <c r="G533" s="167"/>
      <c r="H533" s="167"/>
      <c r="I533" s="167"/>
      <c r="J533" s="167"/>
      <c r="K533" s="167"/>
      <c r="L533" s="167"/>
      <c r="M533" s="167"/>
    </row>
    <row r="534" spans="1:13" x14ac:dyDescent="0.25">
      <c r="A534" s="167"/>
      <c r="B534" s="57"/>
      <c r="C534" s="57"/>
      <c r="D534" s="57"/>
      <c r="E534" s="167"/>
      <c r="F534" s="167"/>
      <c r="G534" s="167"/>
      <c r="H534" s="167"/>
      <c r="I534" s="167"/>
      <c r="J534" s="167"/>
      <c r="K534" s="167"/>
      <c r="L534" s="167"/>
      <c r="M534" s="167"/>
    </row>
    <row r="535" spans="1:13" x14ac:dyDescent="0.25">
      <c r="A535" s="167"/>
      <c r="B535" s="57"/>
      <c r="C535" s="57"/>
      <c r="D535" s="57"/>
      <c r="E535" s="167"/>
      <c r="F535" s="167"/>
      <c r="G535" s="167"/>
      <c r="H535" s="167"/>
      <c r="I535" s="167"/>
      <c r="J535" s="167"/>
      <c r="K535" s="167"/>
      <c r="L535" s="167"/>
      <c r="M535" s="167"/>
    </row>
    <row r="536" spans="1:13" x14ac:dyDescent="0.25">
      <c r="A536" s="167"/>
      <c r="B536" s="57"/>
      <c r="C536" s="57"/>
      <c r="D536" s="57"/>
      <c r="E536" s="167"/>
      <c r="F536" s="167"/>
      <c r="G536" s="167"/>
      <c r="H536" s="167"/>
      <c r="I536" s="167"/>
      <c r="J536" s="167"/>
      <c r="K536" s="167"/>
      <c r="L536" s="167"/>
      <c r="M536" s="167"/>
    </row>
    <row r="537" spans="1:13" x14ac:dyDescent="0.25">
      <c r="A537" s="167"/>
      <c r="B537" s="57"/>
      <c r="C537" s="57"/>
      <c r="D537" s="57"/>
      <c r="E537" s="167"/>
      <c r="F537" s="167"/>
      <c r="G537" s="167"/>
      <c r="H537" s="167"/>
      <c r="I537" s="167"/>
      <c r="J537" s="167"/>
      <c r="K537" s="167"/>
      <c r="L537" s="167"/>
      <c r="M537" s="167"/>
    </row>
    <row r="538" spans="1:13" x14ac:dyDescent="0.25">
      <c r="A538" s="167"/>
      <c r="B538" s="57"/>
      <c r="C538" s="57"/>
      <c r="D538" s="57"/>
      <c r="E538" s="167"/>
      <c r="F538" s="167"/>
      <c r="G538" s="167"/>
      <c r="H538" s="167"/>
      <c r="I538" s="167"/>
      <c r="J538" s="167"/>
      <c r="K538" s="167"/>
      <c r="L538" s="167"/>
      <c r="M538" s="167"/>
    </row>
    <row r="539" spans="1:13" x14ac:dyDescent="0.25">
      <c r="A539" s="167"/>
      <c r="B539" s="57"/>
      <c r="C539" s="57"/>
      <c r="D539" s="57"/>
      <c r="E539" s="167"/>
      <c r="F539" s="167"/>
      <c r="G539" s="167"/>
      <c r="H539" s="167"/>
      <c r="I539" s="167"/>
      <c r="J539" s="167"/>
      <c r="K539" s="167"/>
      <c r="L539" s="167"/>
      <c r="M539" s="167"/>
    </row>
    <row r="540" spans="1:13" x14ac:dyDescent="0.25">
      <c r="A540" s="167"/>
      <c r="B540" s="57"/>
      <c r="C540" s="57"/>
      <c r="D540" s="57"/>
      <c r="E540" s="167"/>
      <c r="F540" s="167"/>
      <c r="G540" s="167"/>
      <c r="H540" s="167"/>
      <c r="I540" s="167"/>
      <c r="J540" s="167"/>
      <c r="K540" s="167"/>
      <c r="L540" s="167"/>
      <c r="M540" s="167"/>
    </row>
    <row r="541" spans="1:13" x14ac:dyDescent="0.25">
      <c r="A541" s="167"/>
      <c r="B541" s="57"/>
      <c r="C541" s="57"/>
      <c r="D541" s="57"/>
      <c r="E541" s="167"/>
      <c r="F541" s="167"/>
      <c r="G541" s="167"/>
      <c r="H541" s="167"/>
      <c r="I541" s="167"/>
      <c r="J541" s="167"/>
      <c r="K541" s="167"/>
      <c r="L541" s="167"/>
      <c r="M541" s="167"/>
    </row>
    <row r="542" spans="1:13" x14ac:dyDescent="0.25">
      <c r="A542" s="167"/>
      <c r="B542" s="57"/>
      <c r="C542" s="57"/>
      <c r="D542" s="57"/>
      <c r="E542" s="167"/>
      <c r="F542" s="167"/>
      <c r="G542" s="167"/>
      <c r="H542" s="167"/>
      <c r="I542" s="167"/>
      <c r="J542" s="167"/>
      <c r="K542" s="167"/>
      <c r="L542" s="167"/>
      <c r="M542" s="167"/>
    </row>
    <row r="543" spans="1:13" x14ac:dyDescent="0.25">
      <c r="A543" s="167"/>
      <c r="B543" s="57"/>
      <c r="C543" s="57"/>
      <c r="D543" s="57"/>
      <c r="E543" s="167"/>
      <c r="F543" s="167"/>
      <c r="G543" s="167"/>
      <c r="H543" s="167"/>
      <c r="I543" s="167"/>
      <c r="J543" s="167"/>
      <c r="K543" s="167"/>
      <c r="L543" s="167"/>
      <c r="M543" s="167"/>
    </row>
    <row r="544" spans="1:13" x14ac:dyDescent="0.25">
      <c r="A544" s="167"/>
      <c r="B544" s="57"/>
      <c r="C544" s="57"/>
      <c r="D544" s="57"/>
      <c r="E544" s="167"/>
      <c r="F544" s="167"/>
      <c r="G544" s="167"/>
      <c r="H544" s="167"/>
      <c r="I544" s="167"/>
      <c r="J544" s="167"/>
      <c r="K544" s="167"/>
      <c r="L544" s="167"/>
      <c r="M544" s="167"/>
    </row>
    <row r="545" spans="1:13" x14ac:dyDescent="0.25">
      <c r="A545" s="167"/>
      <c r="B545" s="57"/>
      <c r="C545" s="57"/>
      <c r="D545" s="57"/>
      <c r="E545" s="167"/>
      <c r="F545" s="167"/>
      <c r="G545" s="167"/>
      <c r="H545" s="167"/>
      <c r="I545" s="167"/>
      <c r="J545" s="167"/>
      <c r="K545" s="167"/>
      <c r="L545" s="167"/>
      <c r="M545" s="167"/>
    </row>
    <row r="546" spans="1:13" x14ac:dyDescent="0.25">
      <c r="A546" s="167"/>
      <c r="B546" s="57"/>
      <c r="C546" s="57"/>
      <c r="D546" s="57"/>
      <c r="E546" s="167"/>
      <c r="F546" s="167"/>
      <c r="G546" s="167"/>
      <c r="H546" s="167"/>
      <c r="I546" s="167"/>
      <c r="J546" s="167"/>
      <c r="K546" s="167"/>
      <c r="L546" s="167"/>
      <c r="M546" s="167"/>
    </row>
    <row r="547" spans="1:13" x14ac:dyDescent="0.25">
      <c r="A547" s="167"/>
      <c r="B547" s="57"/>
      <c r="C547" s="57"/>
      <c r="D547" s="57"/>
      <c r="E547" s="167"/>
      <c r="F547" s="167"/>
      <c r="G547" s="167"/>
      <c r="H547" s="167"/>
      <c r="I547" s="167"/>
      <c r="J547" s="167"/>
      <c r="K547" s="167"/>
      <c r="L547" s="167"/>
      <c r="M547" s="167"/>
    </row>
    <row r="548" spans="1:13" x14ac:dyDescent="0.25">
      <c r="A548" s="167"/>
      <c r="B548" s="57"/>
      <c r="C548" s="57"/>
      <c r="D548" s="57"/>
      <c r="E548" s="167"/>
      <c r="F548" s="167"/>
      <c r="G548" s="167"/>
      <c r="H548" s="167"/>
      <c r="I548" s="167"/>
      <c r="J548" s="167"/>
      <c r="K548" s="167"/>
      <c r="L548" s="167"/>
      <c r="M548" s="167"/>
    </row>
    <row r="549" spans="1:13" x14ac:dyDescent="0.25">
      <c r="A549" s="167"/>
      <c r="B549" s="57"/>
      <c r="C549" s="57"/>
      <c r="D549" s="57"/>
      <c r="E549" s="167"/>
      <c r="F549" s="167"/>
      <c r="G549" s="167"/>
      <c r="H549" s="167"/>
      <c r="I549" s="167"/>
      <c r="J549" s="167"/>
      <c r="K549" s="167"/>
      <c r="L549" s="167"/>
      <c r="M549" s="167"/>
    </row>
    <row r="550" spans="1:13" x14ac:dyDescent="0.25">
      <c r="A550" s="167"/>
      <c r="B550" s="57"/>
      <c r="C550" s="57"/>
      <c r="D550" s="57"/>
      <c r="E550" s="167"/>
      <c r="F550" s="167"/>
      <c r="G550" s="167"/>
      <c r="H550" s="167"/>
      <c r="I550" s="167"/>
      <c r="J550" s="167"/>
      <c r="K550" s="167"/>
      <c r="L550" s="167"/>
      <c r="M550" s="167"/>
    </row>
    <row r="551" spans="1:13" x14ac:dyDescent="0.25">
      <c r="A551" s="167"/>
      <c r="B551" s="57"/>
      <c r="C551" s="57"/>
      <c r="D551" s="57"/>
      <c r="E551" s="167"/>
      <c r="F551" s="167"/>
      <c r="G551" s="167"/>
      <c r="H551" s="167"/>
      <c r="I551" s="167"/>
      <c r="J551" s="167"/>
      <c r="K551" s="167"/>
      <c r="L551" s="167"/>
      <c r="M551" s="167"/>
    </row>
    <row r="552" spans="1:13" x14ac:dyDescent="0.25">
      <c r="A552" s="167"/>
      <c r="B552" s="57"/>
      <c r="C552" s="57"/>
      <c r="D552" s="57"/>
      <c r="E552" s="167"/>
      <c r="F552" s="167"/>
      <c r="G552" s="167"/>
      <c r="H552" s="167"/>
      <c r="I552" s="167"/>
      <c r="J552" s="167"/>
      <c r="K552" s="167"/>
      <c r="L552" s="167"/>
      <c r="M552" s="167"/>
    </row>
    <row r="553" spans="1:13" x14ac:dyDescent="0.25">
      <c r="A553" s="167"/>
      <c r="B553" s="57"/>
      <c r="C553" s="57"/>
      <c r="D553" s="57"/>
      <c r="E553" s="167"/>
      <c r="F553" s="167"/>
      <c r="G553" s="167"/>
      <c r="H553" s="167"/>
      <c r="I553" s="167"/>
      <c r="J553" s="167"/>
      <c r="K553" s="167"/>
      <c r="L553" s="167"/>
      <c r="M553" s="167"/>
    </row>
    <row r="554" spans="1:13" x14ac:dyDescent="0.25">
      <c r="A554" s="167"/>
      <c r="B554" s="57"/>
      <c r="C554" s="57"/>
      <c r="D554" s="57"/>
      <c r="E554" s="167"/>
      <c r="F554" s="167"/>
      <c r="G554" s="167"/>
      <c r="H554" s="167"/>
      <c r="I554" s="167"/>
      <c r="J554" s="167"/>
      <c r="K554" s="167"/>
      <c r="L554" s="167"/>
      <c r="M554" s="167"/>
    </row>
    <row r="555" spans="1:13" x14ac:dyDescent="0.25">
      <c r="A555" s="167"/>
      <c r="B555" s="57"/>
      <c r="C555" s="57"/>
      <c r="D555" s="57"/>
      <c r="E555" s="167"/>
      <c r="F555" s="167"/>
      <c r="G555" s="167"/>
      <c r="H555" s="167"/>
      <c r="I555" s="167"/>
      <c r="J555" s="167"/>
      <c r="K555" s="167"/>
      <c r="L555" s="167"/>
      <c r="M555" s="167"/>
    </row>
    <row r="556" spans="1:13" x14ac:dyDescent="0.25">
      <c r="A556" s="167"/>
      <c r="B556" s="57"/>
      <c r="C556" s="57"/>
      <c r="D556" s="57"/>
      <c r="E556" s="167"/>
      <c r="F556" s="167"/>
      <c r="G556" s="167"/>
      <c r="H556" s="167"/>
      <c r="I556" s="167"/>
      <c r="J556" s="167"/>
      <c r="K556" s="167"/>
      <c r="L556" s="167"/>
      <c r="M556" s="167"/>
    </row>
    <row r="557" spans="1:13" x14ac:dyDescent="0.25">
      <c r="A557" s="167"/>
      <c r="B557" s="57"/>
      <c r="C557" s="57"/>
      <c r="D557" s="57"/>
      <c r="E557" s="167"/>
      <c r="F557" s="167"/>
      <c r="G557" s="167"/>
      <c r="H557" s="167"/>
      <c r="I557" s="167"/>
      <c r="J557" s="167"/>
      <c r="K557" s="167"/>
      <c r="L557" s="167"/>
      <c r="M557" s="167"/>
    </row>
    <row r="558" spans="1:13" x14ac:dyDescent="0.25">
      <c r="A558" s="167"/>
      <c r="B558" s="57"/>
      <c r="C558" s="57"/>
      <c r="D558" s="57"/>
      <c r="E558" s="167"/>
      <c r="F558" s="167"/>
      <c r="G558" s="167"/>
      <c r="H558" s="167"/>
      <c r="I558" s="167"/>
      <c r="J558" s="167"/>
      <c r="K558" s="167"/>
      <c r="L558" s="167"/>
      <c r="M558" s="167"/>
    </row>
    <row r="559" spans="1:13" x14ac:dyDescent="0.25">
      <c r="A559" s="167"/>
      <c r="B559" s="57"/>
      <c r="C559" s="57"/>
      <c r="D559" s="57"/>
      <c r="E559" s="167"/>
      <c r="F559" s="167"/>
      <c r="G559" s="167"/>
      <c r="H559" s="167"/>
      <c r="I559" s="167"/>
      <c r="J559" s="167"/>
      <c r="K559" s="167"/>
      <c r="L559" s="167"/>
      <c r="M559" s="167"/>
    </row>
    <row r="560" spans="1:13" x14ac:dyDescent="0.25">
      <c r="A560" s="167"/>
      <c r="B560" s="57"/>
      <c r="C560" s="57"/>
      <c r="D560" s="57"/>
      <c r="E560" s="167"/>
      <c r="F560" s="167"/>
      <c r="G560" s="167"/>
      <c r="H560" s="167"/>
      <c r="I560" s="167"/>
      <c r="J560" s="167"/>
      <c r="K560" s="167"/>
      <c r="L560" s="167"/>
      <c r="M560" s="167"/>
    </row>
    <row r="561" spans="1:13" x14ac:dyDescent="0.25">
      <c r="A561" s="167"/>
      <c r="B561" s="57"/>
      <c r="C561" s="57"/>
      <c r="D561" s="57"/>
      <c r="E561" s="167"/>
      <c r="F561" s="167"/>
      <c r="G561" s="167"/>
      <c r="H561" s="167"/>
      <c r="I561" s="167"/>
      <c r="J561" s="167"/>
      <c r="K561" s="167"/>
      <c r="L561" s="167"/>
      <c r="M561" s="167"/>
    </row>
    <row r="562" spans="1:13" x14ac:dyDescent="0.25">
      <c r="A562" s="167"/>
      <c r="B562" s="57"/>
      <c r="C562" s="57"/>
      <c r="D562" s="57"/>
      <c r="E562" s="167"/>
      <c r="F562" s="167"/>
      <c r="G562" s="167"/>
      <c r="H562" s="167"/>
      <c r="I562" s="167"/>
      <c r="J562" s="167"/>
      <c r="K562" s="167"/>
      <c r="L562" s="167"/>
      <c r="M562" s="167"/>
    </row>
    <row r="563" spans="1:13" x14ac:dyDescent="0.25">
      <c r="A563" s="167"/>
      <c r="B563" s="57"/>
      <c r="C563" s="57"/>
      <c r="D563" s="57"/>
      <c r="E563" s="167"/>
      <c r="F563" s="167"/>
      <c r="G563" s="167"/>
      <c r="H563" s="167"/>
      <c r="I563" s="167"/>
      <c r="J563" s="167"/>
      <c r="K563" s="167"/>
      <c r="L563" s="167"/>
      <c r="M563" s="167"/>
    </row>
    <row r="564" spans="1:13" x14ac:dyDescent="0.25">
      <c r="A564" s="167"/>
      <c r="B564" s="57"/>
      <c r="C564" s="57"/>
      <c r="D564" s="57"/>
      <c r="E564" s="167"/>
      <c r="F564" s="167"/>
      <c r="G564" s="167"/>
      <c r="H564" s="167"/>
      <c r="I564" s="167"/>
      <c r="J564" s="167"/>
      <c r="K564" s="167"/>
      <c r="L564" s="167"/>
      <c r="M564" s="167"/>
    </row>
    <row r="565" spans="1:13" x14ac:dyDescent="0.25">
      <c r="A565" s="167"/>
      <c r="B565" s="57"/>
      <c r="C565" s="57"/>
      <c r="D565" s="57"/>
      <c r="E565" s="167"/>
      <c r="F565" s="167"/>
      <c r="G565" s="167"/>
      <c r="H565" s="167"/>
      <c r="I565" s="167"/>
      <c r="J565" s="167"/>
      <c r="K565" s="167"/>
      <c r="L565" s="167"/>
      <c r="M565" s="167"/>
    </row>
    <row r="566" spans="1:13" x14ac:dyDescent="0.25">
      <c r="A566" s="167"/>
      <c r="B566" s="57"/>
      <c r="C566" s="57"/>
      <c r="D566" s="57"/>
      <c r="E566" s="167"/>
      <c r="F566" s="167"/>
      <c r="G566" s="167"/>
      <c r="H566" s="167"/>
      <c r="I566" s="167"/>
      <c r="J566" s="167"/>
      <c r="K566" s="167"/>
      <c r="L566" s="167"/>
      <c r="M566" s="167"/>
    </row>
    <row r="567" spans="1:13" x14ac:dyDescent="0.25">
      <c r="A567" s="167"/>
      <c r="B567" s="57"/>
      <c r="C567" s="57"/>
      <c r="D567" s="57"/>
      <c r="E567" s="167"/>
      <c r="F567" s="167"/>
      <c r="G567" s="167"/>
      <c r="H567" s="167"/>
      <c r="I567" s="167"/>
      <c r="J567" s="167"/>
      <c r="K567" s="167"/>
      <c r="L567" s="167"/>
      <c r="M567" s="167"/>
    </row>
    <row r="568" spans="1:13" x14ac:dyDescent="0.25">
      <c r="A568" s="167"/>
      <c r="B568" s="57"/>
      <c r="C568" s="57"/>
      <c r="D568" s="57"/>
      <c r="E568" s="167"/>
      <c r="F568" s="167"/>
      <c r="G568" s="167"/>
      <c r="H568" s="167"/>
      <c r="I568" s="167"/>
      <c r="J568" s="167"/>
      <c r="K568" s="167"/>
      <c r="L568" s="167"/>
      <c r="M568" s="167"/>
    </row>
    <row r="569" spans="1:13" x14ac:dyDescent="0.25">
      <c r="A569" s="167"/>
      <c r="B569" s="57"/>
      <c r="C569" s="57"/>
      <c r="D569" s="57"/>
      <c r="E569" s="167"/>
      <c r="F569" s="167"/>
      <c r="G569" s="167"/>
      <c r="H569" s="167"/>
      <c r="I569" s="167"/>
      <c r="J569" s="167"/>
      <c r="K569" s="167"/>
      <c r="L569" s="167"/>
      <c r="M569" s="167"/>
    </row>
    <row r="570" spans="1:13" x14ac:dyDescent="0.25">
      <c r="A570" s="167"/>
      <c r="B570" s="57"/>
      <c r="C570" s="57"/>
      <c r="D570" s="57"/>
      <c r="E570" s="167"/>
      <c r="F570" s="167"/>
      <c r="G570" s="167"/>
      <c r="H570" s="167"/>
      <c r="I570" s="167"/>
      <c r="J570" s="167"/>
      <c r="K570" s="167"/>
      <c r="L570" s="167"/>
      <c r="M570" s="167"/>
    </row>
    <row r="571" spans="1:13" x14ac:dyDescent="0.25">
      <c r="A571" s="167"/>
      <c r="B571" s="57"/>
      <c r="C571" s="57"/>
      <c r="D571" s="57"/>
      <c r="E571" s="167"/>
      <c r="F571" s="167"/>
      <c r="G571" s="167"/>
      <c r="H571" s="167"/>
      <c r="I571" s="167"/>
      <c r="J571" s="167"/>
      <c r="K571" s="167"/>
      <c r="L571" s="167"/>
      <c r="M571" s="167"/>
    </row>
    <row r="572" spans="1:13" x14ac:dyDescent="0.25">
      <c r="A572" s="167"/>
      <c r="B572" s="57"/>
      <c r="C572" s="57"/>
      <c r="D572" s="57"/>
      <c r="E572" s="167"/>
      <c r="F572" s="167"/>
      <c r="G572" s="167"/>
      <c r="H572" s="167"/>
      <c r="I572" s="167"/>
      <c r="J572" s="167"/>
      <c r="K572" s="167"/>
      <c r="L572" s="167"/>
      <c r="M572" s="167"/>
    </row>
    <row r="573" spans="1:13" x14ac:dyDescent="0.25">
      <c r="A573" s="167"/>
      <c r="B573" s="57"/>
      <c r="C573" s="57"/>
      <c r="D573" s="57"/>
      <c r="E573" s="167"/>
      <c r="F573" s="167"/>
      <c r="G573" s="167"/>
      <c r="H573" s="167"/>
      <c r="I573" s="167"/>
      <c r="J573" s="167"/>
      <c r="K573" s="167"/>
      <c r="L573" s="167"/>
      <c r="M573" s="167"/>
    </row>
    <row r="574" spans="1:13" x14ac:dyDescent="0.25">
      <c r="A574" s="167"/>
      <c r="B574" s="57"/>
      <c r="C574" s="57"/>
      <c r="D574" s="57"/>
      <c r="E574" s="167"/>
      <c r="F574" s="167"/>
      <c r="G574" s="167"/>
      <c r="H574" s="167"/>
      <c r="I574" s="167"/>
      <c r="J574" s="167"/>
      <c r="K574" s="167"/>
      <c r="L574" s="167"/>
      <c r="M574" s="167"/>
    </row>
    <row r="575" spans="1:13" x14ac:dyDescent="0.25">
      <c r="A575" s="167"/>
      <c r="B575" s="57"/>
      <c r="C575" s="57"/>
      <c r="D575" s="57"/>
      <c r="E575" s="167"/>
      <c r="F575" s="167"/>
      <c r="G575" s="167"/>
      <c r="H575" s="167"/>
      <c r="I575" s="167"/>
      <c r="J575" s="167"/>
      <c r="K575" s="167"/>
      <c r="L575" s="167"/>
      <c r="M575" s="167"/>
    </row>
    <row r="576" spans="1:13" x14ac:dyDescent="0.25">
      <c r="A576" s="167"/>
      <c r="B576" s="57"/>
      <c r="C576" s="57"/>
      <c r="D576" s="57"/>
      <c r="E576" s="167"/>
      <c r="F576" s="167"/>
      <c r="G576" s="167"/>
      <c r="H576" s="167"/>
      <c r="I576" s="167"/>
      <c r="J576" s="167"/>
      <c r="K576" s="167"/>
      <c r="L576" s="167"/>
      <c r="M576" s="167"/>
    </row>
    <row r="577" spans="1:13" x14ac:dyDescent="0.25">
      <c r="A577" s="167"/>
      <c r="B577" s="57"/>
      <c r="C577" s="57"/>
      <c r="D577" s="57"/>
      <c r="E577" s="167"/>
      <c r="F577" s="167"/>
      <c r="G577" s="167"/>
      <c r="H577" s="167"/>
      <c r="I577" s="167"/>
      <c r="J577" s="167"/>
      <c r="K577" s="167"/>
      <c r="L577" s="167"/>
      <c r="M577" s="167"/>
    </row>
    <row r="578" spans="1:13" x14ac:dyDescent="0.25">
      <c r="A578" s="167"/>
      <c r="B578" s="57"/>
      <c r="C578" s="57"/>
      <c r="D578" s="57"/>
      <c r="E578" s="167"/>
      <c r="F578" s="167"/>
      <c r="G578" s="167"/>
      <c r="H578" s="167"/>
      <c r="I578" s="167"/>
      <c r="J578" s="167"/>
      <c r="K578" s="167"/>
      <c r="L578" s="167"/>
      <c r="M578" s="167"/>
    </row>
    <row r="579" spans="1:13" x14ac:dyDescent="0.25">
      <c r="A579" s="167"/>
      <c r="B579" s="57"/>
      <c r="C579" s="57"/>
      <c r="D579" s="57"/>
      <c r="E579" s="167"/>
      <c r="F579" s="167"/>
      <c r="G579" s="167"/>
      <c r="H579" s="167"/>
      <c r="I579" s="167"/>
      <c r="J579" s="167"/>
      <c r="K579" s="167"/>
      <c r="L579" s="167"/>
      <c r="M579" s="167"/>
    </row>
    <row r="580" spans="1:13" x14ac:dyDescent="0.25">
      <c r="A580" s="167"/>
      <c r="B580" s="57"/>
      <c r="C580" s="57"/>
      <c r="D580" s="57"/>
      <c r="E580" s="167"/>
      <c r="F580" s="167"/>
      <c r="G580" s="167"/>
      <c r="H580" s="167"/>
      <c r="I580" s="167"/>
      <c r="J580" s="167"/>
      <c r="K580" s="167"/>
      <c r="L580" s="167"/>
      <c r="M580" s="167"/>
    </row>
    <row r="581" spans="1:13" x14ac:dyDescent="0.25">
      <c r="A581" s="167"/>
      <c r="B581" s="57"/>
      <c r="C581" s="57"/>
      <c r="D581" s="57"/>
      <c r="E581" s="167"/>
      <c r="F581" s="167"/>
      <c r="G581" s="167"/>
      <c r="H581" s="167"/>
      <c r="I581" s="167"/>
      <c r="J581" s="167"/>
      <c r="K581" s="167"/>
      <c r="L581" s="167"/>
      <c r="M581" s="167"/>
    </row>
    <row r="582" spans="1:13" x14ac:dyDescent="0.25">
      <c r="A582" s="167"/>
      <c r="B582" s="57"/>
      <c r="C582" s="57"/>
      <c r="D582" s="57"/>
      <c r="E582" s="167"/>
      <c r="F582" s="167"/>
      <c r="G582" s="167"/>
      <c r="H582" s="167"/>
      <c r="I582" s="167"/>
      <c r="J582" s="167"/>
      <c r="K582" s="167"/>
      <c r="L582" s="167"/>
      <c r="M582" s="167"/>
    </row>
    <row r="583" spans="1:13" x14ac:dyDescent="0.25">
      <c r="A583" s="167"/>
      <c r="B583" s="57"/>
      <c r="C583" s="57"/>
      <c r="D583" s="57"/>
      <c r="E583" s="167"/>
      <c r="F583" s="167"/>
      <c r="G583" s="167"/>
      <c r="H583" s="167"/>
      <c r="I583" s="167"/>
      <c r="J583" s="167"/>
      <c r="K583" s="167"/>
      <c r="L583" s="167"/>
      <c r="M583" s="167"/>
    </row>
    <row r="584" spans="1:13" x14ac:dyDescent="0.25">
      <c r="A584" s="167"/>
      <c r="B584" s="57"/>
      <c r="C584" s="57"/>
      <c r="D584" s="57"/>
      <c r="E584" s="167"/>
      <c r="F584" s="167"/>
      <c r="G584" s="167"/>
      <c r="H584" s="167"/>
      <c r="I584" s="167"/>
      <c r="J584" s="167"/>
      <c r="K584" s="167"/>
      <c r="L584" s="167"/>
      <c r="M584" s="167"/>
    </row>
    <row r="585" spans="1:13" x14ac:dyDescent="0.25">
      <c r="A585" s="167"/>
      <c r="B585" s="57"/>
      <c r="C585" s="57"/>
      <c r="D585" s="57"/>
      <c r="E585" s="167"/>
      <c r="F585" s="167"/>
      <c r="G585" s="167"/>
      <c r="H585" s="167"/>
      <c r="I585" s="167"/>
      <c r="J585" s="167"/>
      <c r="K585" s="167"/>
      <c r="L585" s="167"/>
      <c r="M585" s="167"/>
    </row>
    <row r="586" spans="1:13" x14ac:dyDescent="0.25">
      <c r="A586" s="167"/>
      <c r="B586" s="57"/>
      <c r="C586" s="57"/>
      <c r="D586" s="57"/>
      <c r="E586" s="167"/>
      <c r="F586" s="167"/>
      <c r="G586" s="167"/>
      <c r="H586" s="167"/>
      <c r="I586" s="167"/>
      <c r="J586" s="167"/>
      <c r="K586" s="167"/>
      <c r="L586" s="167"/>
      <c r="M586" s="167"/>
    </row>
    <row r="587" spans="1:13" x14ac:dyDescent="0.25">
      <c r="A587" s="167"/>
      <c r="B587" s="57"/>
      <c r="C587" s="57"/>
      <c r="D587" s="57"/>
      <c r="E587" s="167"/>
      <c r="F587" s="167"/>
      <c r="G587" s="167"/>
      <c r="H587" s="167"/>
      <c r="I587" s="167"/>
      <c r="J587" s="167"/>
      <c r="K587" s="167"/>
      <c r="L587" s="167"/>
      <c r="M587" s="167"/>
    </row>
    <row r="588" spans="1:13" x14ac:dyDescent="0.25">
      <c r="A588" s="167"/>
      <c r="B588" s="57"/>
      <c r="C588" s="57"/>
      <c r="D588" s="57"/>
      <c r="E588" s="167"/>
      <c r="F588" s="167"/>
      <c r="G588" s="167"/>
      <c r="H588" s="167"/>
      <c r="I588" s="167"/>
      <c r="J588" s="167"/>
      <c r="K588" s="167"/>
      <c r="L588" s="167"/>
      <c r="M588" s="167"/>
    </row>
    <row r="589" spans="1:13" x14ac:dyDescent="0.25">
      <c r="A589" s="167"/>
      <c r="B589" s="57"/>
      <c r="C589" s="57"/>
      <c r="D589" s="57"/>
      <c r="E589" s="167"/>
      <c r="F589" s="167"/>
      <c r="G589" s="167"/>
      <c r="H589" s="167"/>
      <c r="I589" s="167"/>
      <c r="J589" s="167"/>
      <c r="K589" s="167"/>
      <c r="L589" s="167"/>
      <c r="M589" s="167"/>
    </row>
    <row r="590" spans="1:13" x14ac:dyDescent="0.25">
      <c r="A590" s="167"/>
      <c r="B590" s="57"/>
      <c r="C590" s="57"/>
      <c r="D590" s="57"/>
      <c r="E590" s="167"/>
      <c r="F590" s="167"/>
      <c r="G590" s="167"/>
      <c r="H590" s="167"/>
      <c r="I590" s="167"/>
      <c r="J590" s="167"/>
      <c r="K590" s="167"/>
      <c r="L590" s="167"/>
      <c r="M590" s="167"/>
    </row>
    <row r="591" spans="1:13" x14ac:dyDescent="0.25">
      <c r="A591" s="167"/>
      <c r="B591" s="57"/>
      <c r="C591" s="57"/>
      <c r="D591" s="57"/>
      <c r="E591" s="167"/>
      <c r="F591" s="167"/>
      <c r="G591" s="167"/>
      <c r="H591" s="167"/>
      <c r="I591" s="167"/>
      <c r="J591" s="167"/>
      <c r="K591" s="167"/>
      <c r="L591" s="167"/>
      <c r="M591" s="167"/>
    </row>
    <row r="592" spans="1:13" x14ac:dyDescent="0.25">
      <c r="A592" s="167"/>
      <c r="B592" s="57"/>
      <c r="C592" s="57"/>
      <c r="D592" s="57"/>
      <c r="E592" s="167"/>
      <c r="F592" s="167"/>
      <c r="G592" s="167"/>
      <c r="H592" s="167"/>
      <c r="I592" s="167"/>
      <c r="J592" s="167"/>
      <c r="K592" s="167"/>
      <c r="L592" s="167"/>
      <c r="M592" s="167"/>
    </row>
    <row r="593" spans="1:13" x14ac:dyDescent="0.25">
      <c r="A593" s="167"/>
      <c r="B593" s="57"/>
      <c r="C593" s="57"/>
      <c r="D593" s="57"/>
      <c r="E593" s="167"/>
      <c r="F593" s="167"/>
      <c r="G593" s="167"/>
      <c r="H593" s="167"/>
      <c r="I593" s="167"/>
      <c r="J593" s="167"/>
      <c r="K593" s="167"/>
      <c r="L593" s="167"/>
      <c r="M593" s="167"/>
    </row>
    <row r="594" spans="1:13" x14ac:dyDescent="0.25">
      <c r="A594" s="167"/>
      <c r="B594" s="57"/>
      <c r="C594" s="57"/>
      <c r="D594" s="57"/>
      <c r="E594" s="167"/>
      <c r="F594" s="167"/>
      <c r="G594" s="167"/>
      <c r="H594" s="167"/>
      <c r="I594" s="167"/>
      <c r="J594" s="167"/>
      <c r="K594" s="167"/>
      <c r="L594" s="167"/>
      <c r="M594" s="167"/>
    </row>
    <row r="595" spans="1:13" x14ac:dyDescent="0.25">
      <c r="A595" s="167"/>
      <c r="B595" s="57"/>
      <c r="C595" s="57"/>
      <c r="D595" s="57"/>
      <c r="E595" s="167"/>
      <c r="F595" s="167"/>
      <c r="G595" s="167"/>
      <c r="H595" s="167"/>
      <c r="I595" s="167"/>
      <c r="J595" s="167"/>
      <c r="K595" s="167"/>
      <c r="L595" s="167"/>
      <c r="M595" s="167"/>
    </row>
    <row r="596" spans="1:13" x14ac:dyDescent="0.25">
      <c r="A596" s="167"/>
      <c r="B596" s="57"/>
      <c r="C596" s="57"/>
      <c r="D596" s="57"/>
      <c r="E596" s="167"/>
      <c r="F596" s="167"/>
      <c r="G596" s="167"/>
      <c r="H596" s="167"/>
      <c r="I596" s="167"/>
      <c r="J596" s="167"/>
      <c r="K596" s="167"/>
      <c r="L596" s="167"/>
      <c r="M596" s="167"/>
    </row>
    <row r="597" spans="1:13" x14ac:dyDescent="0.25">
      <c r="A597" s="167"/>
      <c r="B597" s="57"/>
      <c r="C597" s="57"/>
      <c r="D597" s="57"/>
      <c r="E597" s="167"/>
      <c r="F597" s="167"/>
      <c r="G597" s="167"/>
      <c r="H597" s="167"/>
      <c r="I597" s="167"/>
      <c r="J597" s="167"/>
      <c r="K597" s="167"/>
      <c r="L597" s="167"/>
      <c r="M597" s="167"/>
    </row>
    <row r="598" spans="1:13" x14ac:dyDescent="0.25">
      <c r="A598" s="167"/>
      <c r="B598" s="57"/>
      <c r="C598" s="57"/>
      <c r="D598" s="57"/>
      <c r="E598" s="167"/>
      <c r="F598" s="167"/>
      <c r="G598" s="167"/>
      <c r="H598" s="167"/>
      <c r="I598" s="167"/>
      <c r="J598" s="167"/>
      <c r="K598" s="167"/>
      <c r="L598" s="167"/>
      <c r="M598" s="167"/>
    </row>
    <row r="599" spans="1:13" x14ac:dyDescent="0.25">
      <c r="A599" s="167"/>
      <c r="B599" s="57"/>
      <c r="C599" s="57"/>
      <c r="D599" s="57"/>
      <c r="E599" s="167"/>
      <c r="F599" s="167"/>
      <c r="G599" s="167"/>
      <c r="H599" s="167"/>
      <c r="I599" s="167"/>
      <c r="J599" s="167"/>
      <c r="K599" s="167"/>
      <c r="L599" s="167"/>
      <c r="M599" s="167"/>
    </row>
    <row r="600" spans="1:13" x14ac:dyDescent="0.25">
      <c r="A600" s="167"/>
      <c r="B600" s="57"/>
      <c r="C600" s="57"/>
      <c r="D600" s="57"/>
      <c r="E600" s="167"/>
      <c r="F600" s="167"/>
      <c r="G600" s="167"/>
      <c r="H600" s="167"/>
      <c r="I600" s="167"/>
      <c r="J600" s="167"/>
      <c r="K600" s="167"/>
      <c r="L600" s="167"/>
      <c r="M600" s="167"/>
    </row>
    <row r="601" spans="1:13" x14ac:dyDescent="0.25">
      <c r="A601" s="167"/>
      <c r="B601" s="57"/>
      <c r="C601" s="57"/>
      <c r="D601" s="57"/>
      <c r="E601" s="167"/>
      <c r="F601" s="167"/>
      <c r="G601" s="167"/>
      <c r="H601" s="167"/>
      <c r="I601" s="167"/>
      <c r="J601" s="167"/>
      <c r="K601" s="167"/>
      <c r="L601" s="167"/>
      <c r="M601" s="167"/>
    </row>
    <row r="602" spans="1:13" x14ac:dyDescent="0.25">
      <c r="A602" s="167"/>
      <c r="B602" s="57"/>
      <c r="C602" s="57"/>
      <c r="D602" s="57"/>
      <c r="E602" s="167"/>
      <c r="F602" s="167"/>
      <c r="G602" s="167"/>
      <c r="H602" s="167"/>
      <c r="I602" s="167"/>
      <c r="J602" s="167"/>
      <c r="K602" s="167"/>
      <c r="L602" s="167"/>
      <c r="M602" s="167"/>
    </row>
    <row r="603" spans="1:13" x14ac:dyDescent="0.25">
      <c r="A603" s="167"/>
      <c r="B603" s="57"/>
      <c r="C603" s="57"/>
      <c r="D603" s="57"/>
      <c r="E603" s="167"/>
      <c r="F603" s="167"/>
      <c r="G603" s="167"/>
      <c r="H603" s="167"/>
      <c r="I603" s="167"/>
      <c r="J603" s="167"/>
      <c r="K603" s="167"/>
      <c r="L603" s="167"/>
      <c r="M603" s="167"/>
    </row>
    <row r="604" spans="1:13" x14ac:dyDescent="0.25">
      <c r="A604" s="167"/>
      <c r="B604" s="57"/>
      <c r="C604" s="57"/>
      <c r="D604" s="57"/>
      <c r="E604" s="167"/>
      <c r="F604" s="167"/>
      <c r="G604" s="167"/>
      <c r="H604" s="167"/>
      <c r="I604" s="167"/>
      <c r="J604" s="167"/>
      <c r="K604" s="167"/>
      <c r="L604" s="167"/>
      <c r="M604" s="167"/>
    </row>
    <row r="605" spans="1:13" x14ac:dyDescent="0.25">
      <c r="A605" s="167"/>
      <c r="B605" s="57"/>
      <c r="C605" s="57"/>
      <c r="D605" s="57"/>
      <c r="E605" s="167"/>
      <c r="F605" s="167"/>
      <c r="G605" s="167"/>
      <c r="H605" s="167"/>
      <c r="I605" s="167"/>
      <c r="J605" s="167"/>
      <c r="K605" s="167"/>
      <c r="L605" s="167"/>
      <c r="M605" s="167"/>
    </row>
    <row r="606" spans="1:13" x14ac:dyDescent="0.25">
      <c r="A606" s="167"/>
      <c r="B606" s="57"/>
      <c r="C606" s="57"/>
      <c r="D606" s="57"/>
      <c r="E606" s="167"/>
      <c r="F606" s="167"/>
      <c r="G606" s="167"/>
      <c r="H606" s="167"/>
      <c r="I606" s="167"/>
      <c r="J606" s="167"/>
      <c r="K606" s="167"/>
      <c r="L606" s="167"/>
      <c r="M606" s="167"/>
    </row>
    <row r="607" spans="1:13" x14ac:dyDescent="0.25">
      <c r="A607" s="167"/>
      <c r="B607" s="57"/>
      <c r="C607" s="57"/>
      <c r="D607" s="57"/>
      <c r="E607" s="167"/>
      <c r="F607" s="167"/>
      <c r="G607" s="167"/>
      <c r="H607" s="167"/>
      <c r="I607" s="167"/>
      <c r="J607" s="167"/>
      <c r="K607" s="167"/>
      <c r="L607" s="167"/>
      <c r="M607" s="167"/>
    </row>
    <row r="608" spans="1:13" x14ac:dyDescent="0.25">
      <c r="A608" s="167"/>
      <c r="B608" s="57"/>
      <c r="C608" s="57"/>
      <c r="D608" s="57"/>
      <c r="E608" s="167"/>
      <c r="F608" s="167"/>
      <c r="G608" s="167"/>
      <c r="H608" s="167"/>
      <c r="I608" s="167"/>
      <c r="J608" s="167"/>
      <c r="K608" s="167"/>
      <c r="L608" s="167"/>
      <c r="M608" s="167"/>
    </row>
    <row r="609" spans="1:13" x14ac:dyDescent="0.25">
      <c r="A609" s="167"/>
      <c r="B609" s="57"/>
      <c r="C609" s="57"/>
      <c r="D609" s="57"/>
      <c r="E609" s="167"/>
      <c r="F609" s="167"/>
      <c r="G609" s="167"/>
      <c r="H609" s="167"/>
      <c r="I609" s="167"/>
      <c r="J609" s="167"/>
      <c r="K609" s="167"/>
      <c r="L609" s="167"/>
      <c r="M609" s="167"/>
    </row>
    <row r="610" spans="1:13" x14ac:dyDescent="0.25">
      <c r="A610" s="167"/>
      <c r="B610" s="57"/>
      <c r="C610" s="57"/>
      <c r="D610" s="57"/>
      <c r="E610" s="167"/>
      <c r="F610" s="167"/>
      <c r="G610" s="167"/>
      <c r="H610" s="167"/>
      <c r="I610" s="167"/>
      <c r="J610" s="167"/>
      <c r="K610" s="167"/>
      <c r="L610" s="167"/>
      <c r="M610" s="167"/>
    </row>
    <row r="611" spans="1:13" x14ac:dyDescent="0.25">
      <c r="A611" s="167"/>
      <c r="B611" s="57"/>
      <c r="C611" s="57"/>
      <c r="D611" s="57"/>
      <c r="E611" s="167"/>
      <c r="F611" s="167"/>
      <c r="G611" s="167"/>
      <c r="H611" s="167"/>
      <c r="I611" s="167"/>
      <c r="J611" s="167"/>
      <c r="K611" s="167"/>
      <c r="L611" s="167"/>
      <c r="M611" s="167"/>
    </row>
    <row r="612" spans="1:13" x14ac:dyDescent="0.25">
      <c r="A612" s="167"/>
      <c r="B612" s="57"/>
      <c r="C612" s="57"/>
      <c r="D612" s="57"/>
      <c r="E612" s="167"/>
      <c r="F612" s="167"/>
      <c r="G612" s="167"/>
      <c r="H612" s="167"/>
      <c r="I612" s="167"/>
      <c r="J612" s="167"/>
      <c r="K612" s="167"/>
      <c r="L612" s="167"/>
      <c r="M612" s="167"/>
    </row>
    <row r="613" spans="1:13" x14ac:dyDescent="0.25">
      <c r="A613" s="167"/>
      <c r="B613" s="57"/>
      <c r="C613" s="57"/>
      <c r="D613" s="57"/>
      <c r="E613" s="167"/>
      <c r="F613" s="167"/>
      <c r="G613" s="167"/>
      <c r="H613" s="167"/>
      <c r="I613" s="167"/>
      <c r="J613" s="167"/>
      <c r="K613" s="167"/>
      <c r="L613" s="167"/>
      <c r="M613" s="167"/>
    </row>
    <row r="614" spans="1:13" x14ac:dyDescent="0.25">
      <c r="A614" s="167"/>
      <c r="B614" s="57"/>
      <c r="C614" s="57"/>
      <c r="D614" s="57"/>
      <c r="E614" s="167"/>
      <c r="F614" s="167"/>
      <c r="G614" s="167"/>
      <c r="H614" s="167"/>
      <c r="I614" s="167"/>
      <c r="J614" s="167"/>
      <c r="K614" s="167"/>
      <c r="L614" s="167"/>
      <c r="M614" s="167"/>
    </row>
    <row r="615" spans="1:13" x14ac:dyDescent="0.25">
      <c r="A615" s="167"/>
      <c r="B615" s="57"/>
      <c r="C615" s="57"/>
      <c r="D615" s="57"/>
      <c r="E615" s="167"/>
      <c r="F615" s="167"/>
      <c r="G615" s="167"/>
      <c r="H615" s="167"/>
      <c r="I615" s="167"/>
      <c r="J615" s="167"/>
      <c r="K615" s="167"/>
      <c r="L615" s="167"/>
      <c r="M615" s="167"/>
    </row>
    <row r="616" spans="1:13" x14ac:dyDescent="0.25">
      <c r="A616" s="167"/>
      <c r="B616" s="57"/>
      <c r="C616" s="57"/>
      <c r="D616" s="57"/>
      <c r="E616" s="167"/>
      <c r="F616" s="167"/>
      <c r="G616" s="167"/>
      <c r="H616" s="167"/>
      <c r="I616" s="167"/>
      <c r="J616" s="167"/>
      <c r="K616" s="167"/>
      <c r="L616" s="167"/>
      <c r="M616" s="167"/>
    </row>
    <row r="617" spans="1:13" x14ac:dyDescent="0.25">
      <c r="A617" s="167"/>
      <c r="B617" s="57"/>
      <c r="C617" s="57"/>
      <c r="D617" s="57"/>
      <c r="E617" s="167"/>
      <c r="F617" s="167"/>
      <c r="G617" s="167"/>
      <c r="H617" s="167"/>
      <c r="I617" s="167"/>
      <c r="J617" s="167"/>
      <c r="K617" s="167"/>
      <c r="L617" s="167"/>
      <c r="M617" s="167"/>
    </row>
    <row r="618" spans="1:13" x14ac:dyDescent="0.25">
      <c r="A618" s="167"/>
      <c r="B618" s="57"/>
      <c r="C618" s="57"/>
      <c r="D618" s="57"/>
      <c r="E618" s="167"/>
      <c r="F618" s="167"/>
      <c r="G618" s="167"/>
      <c r="H618" s="167"/>
      <c r="I618" s="167"/>
      <c r="J618" s="167"/>
      <c r="K618" s="167"/>
      <c r="L618" s="167"/>
      <c r="M618" s="167"/>
    </row>
    <row r="619" spans="1:13" x14ac:dyDescent="0.25">
      <c r="A619" s="167"/>
      <c r="B619" s="57"/>
      <c r="C619" s="57"/>
      <c r="D619" s="57"/>
      <c r="E619" s="167"/>
      <c r="F619" s="167"/>
      <c r="G619" s="167"/>
      <c r="H619" s="167"/>
      <c r="I619" s="167"/>
      <c r="J619" s="167"/>
      <c r="K619" s="167"/>
      <c r="L619" s="167"/>
      <c r="M619" s="167"/>
    </row>
    <row r="620" spans="1:13" x14ac:dyDescent="0.25">
      <c r="A620" s="167"/>
      <c r="B620" s="57"/>
      <c r="C620" s="57"/>
      <c r="D620" s="57"/>
      <c r="E620" s="167"/>
      <c r="F620" s="167"/>
      <c r="G620" s="167"/>
      <c r="H620" s="167"/>
      <c r="I620" s="167"/>
      <c r="J620" s="167"/>
      <c r="K620" s="167"/>
      <c r="L620" s="167"/>
      <c r="M620" s="167"/>
    </row>
    <row r="621" spans="1:13" x14ac:dyDescent="0.25">
      <c r="A621" s="167"/>
      <c r="B621" s="57"/>
      <c r="C621" s="57"/>
      <c r="D621" s="57"/>
      <c r="E621" s="167"/>
      <c r="F621" s="167"/>
      <c r="G621" s="167"/>
      <c r="H621" s="167"/>
      <c r="I621" s="167"/>
      <c r="J621" s="167"/>
      <c r="K621" s="167"/>
      <c r="L621" s="167"/>
      <c r="M621" s="167"/>
    </row>
    <row r="622" spans="1:13" x14ac:dyDescent="0.25">
      <c r="A622" s="167"/>
      <c r="B622" s="57"/>
      <c r="C622" s="57"/>
      <c r="D622" s="57"/>
      <c r="E622" s="167"/>
      <c r="F622" s="167"/>
      <c r="G622" s="167"/>
      <c r="H622" s="167"/>
      <c r="I622" s="167"/>
      <c r="J622" s="167"/>
      <c r="K622" s="167"/>
      <c r="L622" s="167"/>
      <c r="M622" s="167"/>
    </row>
    <row r="623" spans="1:13" x14ac:dyDescent="0.25">
      <c r="A623" s="167"/>
      <c r="B623" s="57"/>
      <c r="C623" s="57"/>
      <c r="D623" s="57"/>
      <c r="E623" s="167"/>
      <c r="F623" s="167"/>
      <c r="G623" s="167"/>
      <c r="H623" s="167"/>
      <c r="I623" s="167"/>
      <c r="J623" s="167"/>
      <c r="K623" s="167"/>
      <c r="L623" s="167"/>
      <c r="M623" s="167"/>
    </row>
    <row r="624" spans="1:13" x14ac:dyDescent="0.25">
      <c r="A624" s="167"/>
      <c r="B624" s="57"/>
      <c r="C624" s="57"/>
      <c r="D624" s="57"/>
      <c r="E624" s="167"/>
      <c r="F624" s="167"/>
      <c r="G624" s="167"/>
      <c r="H624" s="167"/>
      <c r="I624" s="167"/>
      <c r="J624" s="167"/>
      <c r="K624" s="167"/>
      <c r="L624" s="167"/>
      <c r="M624" s="167"/>
    </row>
    <row r="625" spans="1:13" x14ac:dyDescent="0.25">
      <c r="A625" s="167"/>
      <c r="B625" s="57"/>
      <c r="C625" s="57"/>
      <c r="D625" s="57"/>
      <c r="E625" s="167"/>
      <c r="F625" s="167"/>
      <c r="G625" s="167"/>
      <c r="H625" s="167"/>
      <c r="I625" s="167"/>
      <c r="J625" s="167"/>
      <c r="K625" s="167"/>
      <c r="L625" s="167"/>
      <c r="M625" s="167"/>
    </row>
    <row r="626" spans="1:13" x14ac:dyDescent="0.25">
      <c r="A626" s="167"/>
      <c r="B626" s="57"/>
      <c r="C626" s="57"/>
      <c r="D626" s="57"/>
      <c r="E626" s="167"/>
      <c r="F626" s="167"/>
      <c r="G626" s="167"/>
      <c r="H626" s="167"/>
      <c r="I626" s="167"/>
      <c r="J626" s="167"/>
      <c r="K626" s="167"/>
      <c r="L626" s="167"/>
      <c r="M626" s="167"/>
    </row>
    <row r="627" spans="1:13" x14ac:dyDescent="0.25">
      <c r="A627" s="167"/>
      <c r="B627" s="57"/>
      <c r="C627" s="57"/>
      <c r="D627" s="57"/>
      <c r="E627" s="167"/>
      <c r="F627" s="167"/>
      <c r="G627" s="167"/>
      <c r="H627" s="167"/>
      <c r="I627" s="167"/>
      <c r="J627" s="167"/>
      <c r="K627" s="167"/>
      <c r="L627" s="167"/>
      <c r="M627" s="167"/>
    </row>
    <row r="628" spans="1:13" x14ac:dyDescent="0.25">
      <c r="A628" s="167"/>
      <c r="B628" s="57"/>
      <c r="C628" s="57"/>
      <c r="D628" s="57"/>
      <c r="E628" s="167"/>
      <c r="F628" s="167"/>
      <c r="G628" s="167"/>
      <c r="H628" s="167"/>
      <c r="I628" s="167"/>
      <c r="J628" s="167"/>
      <c r="K628" s="167"/>
      <c r="L628" s="167"/>
      <c r="M628" s="167"/>
    </row>
    <row r="629" spans="1:13" x14ac:dyDescent="0.25">
      <c r="A629" s="167"/>
      <c r="B629" s="57"/>
      <c r="C629" s="57"/>
      <c r="D629" s="57"/>
      <c r="E629" s="167"/>
      <c r="F629" s="167"/>
      <c r="G629" s="167"/>
      <c r="H629" s="167"/>
      <c r="I629" s="167"/>
      <c r="J629" s="167"/>
      <c r="K629" s="167"/>
      <c r="L629" s="167"/>
      <c r="M629" s="167"/>
    </row>
  </sheetData>
  <mergeCells count="5">
    <mergeCell ref="A5:M5"/>
    <mergeCell ref="A1:M1"/>
    <mergeCell ref="A2:M2"/>
    <mergeCell ref="A3:M3"/>
    <mergeCell ref="A4:M4"/>
  </mergeCells>
  <printOptions horizontalCentered="1"/>
  <pageMargins left="0" right="0" top="0" bottom="0" header="0" footer="0"/>
  <pageSetup paperSize="9" scale="95"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9FF33"/>
  </sheetPr>
  <dimension ref="A1:AQ33"/>
  <sheetViews>
    <sheetView showGridLines="0" view="pageBreakPreview" zoomScale="85" zoomScaleNormal="100" zoomScaleSheetLayoutView="85" workbookViewId="0">
      <pane xSplit="1" ySplit="7" topLeftCell="B8" activePane="bottomRight" state="frozen"/>
      <selection pane="topRight" activeCell="B1" sqref="B1"/>
      <selection pane="bottomLeft" activeCell="A8" sqref="A8"/>
      <selection pane="bottomRight" activeCell="A33" sqref="A33:B33"/>
    </sheetView>
  </sheetViews>
  <sheetFormatPr defaultColWidth="2.140625" defaultRowHeight="17.25" x14ac:dyDescent="0.25"/>
  <cols>
    <col min="1" max="1" width="7.85546875" style="229" customWidth="1"/>
    <col min="2" max="2" width="30.85546875" style="249" customWidth="1"/>
    <col min="3" max="4" width="3.42578125" style="36" customWidth="1"/>
    <col min="5" max="5" width="3.42578125" style="229" customWidth="1"/>
    <col min="6" max="6" width="3.42578125" style="227" customWidth="1"/>
    <col min="7" max="7" width="3.42578125" style="229" customWidth="1"/>
    <col min="8" max="33" width="3.42578125" style="227" customWidth="1"/>
    <col min="34" max="34" width="9.85546875" style="227" customWidth="1"/>
    <col min="35" max="43" width="3.42578125" style="227" customWidth="1"/>
    <col min="44" max="16384" width="2.140625" style="227"/>
  </cols>
  <sheetData>
    <row r="1" spans="1:43" ht="19.5" customHeight="1" x14ac:dyDescent="0.25">
      <c r="A1" s="501" t="s">
        <v>50</v>
      </c>
      <c r="B1" s="501"/>
      <c r="C1" s="501"/>
      <c r="D1" s="501"/>
      <c r="E1" s="501"/>
      <c r="F1" s="501"/>
      <c r="G1" s="501"/>
      <c r="H1" s="501"/>
      <c r="I1" s="501"/>
      <c r="J1" s="501"/>
      <c r="K1" s="501"/>
      <c r="L1" s="501"/>
      <c r="M1" s="501"/>
      <c r="N1" s="501"/>
      <c r="O1" s="501"/>
      <c r="P1" s="501"/>
      <c r="Q1" s="501"/>
      <c r="R1" s="501"/>
      <c r="S1" s="501"/>
      <c r="T1" s="501"/>
      <c r="U1" s="501"/>
      <c r="V1" s="501"/>
      <c r="W1" s="501"/>
      <c r="X1" s="501"/>
      <c r="Y1" s="501"/>
      <c r="Z1" s="501"/>
      <c r="AA1" s="501"/>
      <c r="AB1" s="501"/>
      <c r="AC1" s="501"/>
      <c r="AD1" s="501"/>
      <c r="AE1" s="501"/>
      <c r="AF1" s="501"/>
      <c r="AG1" s="501"/>
      <c r="AH1" s="501"/>
    </row>
    <row r="2" spans="1:43" ht="20.25" x14ac:dyDescent="0.25">
      <c r="A2" s="494" t="str">
        <f>'All Form Data'!C2</f>
        <v>†mkbt b‡f¤^i 2024 - †deªæqvix 2025</v>
      </c>
      <c r="B2" s="494"/>
      <c r="C2" s="494"/>
      <c r="D2" s="494"/>
      <c r="E2" s="494"/>
      <c r="F2" s="494"/>
      <c r="G2" s="494"/>
      <c r="H2" s="494"/>
      <c r="I2" s="494"/>
      <c r="J2" s="494"/>
      <c r="K2" s="494"/>
      <c r="L2" s="494"/>
      <c r="M2" s="494"/>
      <c r="N2" s="494"/>
      <c r="O2" s="494"/>
      <c r="P2" s="494"/>
      <c r="Q2" s="494"/>
      <c r="R2" s="494"/>
      <c r="S2" s="494"/>
      <c r="T2" s="494"/>
      <c r="U2" s="494"/>
      <c r="V2" s="494"/>
      <c r="W2" s="494"/>
      <c r="X2" s="494"/>
      <c r="Y2" s="494"/>
      <c r="Z2" s="494"/>
      <c r="AA2" s="494"/>
      <c r="AB2" s="494"/>
      <c r="AC2" s="494"/>
      <c r="AD2" s="494"/>
      <c r="AE2" s="494"/>
      <c r="AF2" s="494"/>
      <c r="AG2" s="494"/>
      <c r="AH2" s="494"/>
    </row>
    <row r="3" spans="1:43" ht="16.5" customHeight="1" x14ac:dyDescent="0.25">
      <c r="A3" s="494" t="str">
        <f>'All Form Data'!C3</f>
        <v>cÖwk¶Y cÖ`vbKvix cÖwZôvb t  BD‡mc AvgevMvb wUwfBwU Bbw÷wUDU|</v>
      </c>
      <c r="B3" s="494"/>
      <c r="C3" s="494"/>
      <c r="D3" s="494"/>
      <c r="E3" s="494"/>
      <c r="F3" s="494"/>
      <c r="G3" s="494"/>
      <c r="H3" s="494"/>
      <c r="I3" s="494"/>
      <c r="J3" s="494"/>
      <c r="K3" s="494"/>
      <c r="L3" s="494"/>
      <c r="M3" s="494"/>
      <c r="N3" s="494"/>
      <c r="O3" s="494"/>
      <c r="P3" s="494"/>
      <c r="Q3" s="494"/>
      <c r="R3" s="494"/>
      <c r="S3" s="494"/>
      <c r="T3" s="494"/>
      <c r="U3" s="494"/>
      <c r="V3" s="494"/>
      <c r="W3" s="494"/>
      <c r="X3" s="494"/>
      <c r="Y3" s="494"/>
      <c r="Z3" s="494"/>
      <c r="AA3" s="494"/>
      <c r="AB3" s="494"/>
      <c r="AC3" s="494"/>
      <c r="AD3" s="494"/>
      <c r="AE3" s="494"/>
      <c r="AF3" s="494"/>
      <c r="AG3" s="494"/>
      <c r="AH3" s="494"/>
    </row>
    <row r="4" spans="1:43" ht="16.5" customHeight="1" x14ac:dyDescent="0.25">
      <c r="A4" s="494" t="str">
        <f>'All Form Data'!C4</f>
        <v>†UªW t B‡jKwUªK¨vj BÝU‡jkb GÛ †gBb‡Ub¨vÝ</v>
      </c>
      <c r="B4" s="494"/>
      <c r="C4" s="494"/>
      <c r="D4" s="494"/>
      <c r="E4" s="494"/>
      <c r="F4" s="494"/>
      <c r="G4" s="494"/>
      <c r="H4" s="494"/>
      <c r="I4" s="494"/>
      <c r="J4" s="494"/>
      <c r="K4" s="494"/>
      <c r="L4" s="494"/>
      <c r="M4" s="494"/>
      <c r="N4" s="494"/>
      <c r="O4" s="494"/>
      <c r="P4" s="494"/>
      <c r="Q4" s="494"/>
      <c r="R4" s="494"/>
      <c r="S4" s="494"/>
      <c r="T4" s="494"/>
      <c r="U4" s="494"/>
      <c r="V4" s="494"/>
      <c r="W4" s="494"/>
      <c r="X4" s="494"/>
      <c r="Y4" s="494"/>
      <c r="Z4" s="494"/>
      <c r="AA4" s="494"/>
      <c r="AB4" s="494"/>
      <c r="AC4" s="494"/>
      <c r="AD4" s="494"/>
      <c r="AE4" s="494"/>
      <c r="AF4" s="494"/>
      <c r="AG4" s="494"/>
      <c r="AH4" s="494"/>
    </row>
    <row r="5" spans="1:43" ht="20.25" x14ac:dyDescent="0.25">
      <c r="A5" s="494" t="s">
        <v>42</v>
      </c>
      <c r="B5" s="494"/>
      <c r="C5" s="494"/>
      <c r="D5" s="494"/>
      <c r="E5" s="494"/>
      <c r="F5" s="494"/>
      <c r="G5" s="494"/>
      <c r="H5" s="494"/>
      <c r="I5" s="494"/>
      <c r="J5" s="494"/>
      <c r="K5" s="494"/>
      <c r="L5" s="494"/>
      <c r="M5" s="494"/>
      <c r="N5" s="494"/>
      <c r="O5" s="494"/>
      <c r="P5" s="494"/>
      <c r="Q5" s="494"/>
      <c r="R5" s="494"/>
      <c r="S5" s="494"/>
      <c r="T5" s="494"/>
      <c r="U5" s="494"/>
      <c r="V5" s="494"/>
      <c r="W5" s="494"/>
      <c r="X5" s="494"/>
      <c r="Y5" s="494"/>
      <c r="Z5" s="494"/>
      <c r="AA5" s="494"/>
      <c r="AB5" s="494"/>
      <c r="AC5" s="494"/>
      <c r="AD5" s="494"/>
      <c r="AE5" s="494"/>
      <c r="AF5" s="494"/>
      <c r="AG5" s="494"/>
      <c r="AH5" s="494"/>
    </row>
    <row r="6" spans="1:43" ht="19.5" customHeight="1" thickBot="1" x14ac:dyDescent="0.3">
      <c r="A6" s="228" t="s">
        <v>55</v>
      </c>
      <c r="B6" s="58" t="s">
        <v>56</v>
      </c>
      <c r="C6" s="514"/>
      <c r="D6" s="514"/>
      <c r="E6" s="514"/>
      <c r="F6" s="514"/>
      <c r="G6" s="514"/>
      <c r="H6" s="514"/>
      <c r="I6" s="514"/>
      <c r="J6" s="514"/>
      <c r="K6" s="514"/>
      <c r="L6" s="514"/>
      <c r="M6" s="514"/>
      <c r="N6" s="514"/>
      <c r="O6" s="514"/>
      <c r="P6" s="514"/>
      <c r="Q6" s="514"/>
      <c r="R6" s="514"/>
      <c r="S6" s="514"/>
      <c r="T6" s="514"/>
      <c r="U6" s="514"/>
      <c r="V6" s="514"/>
      <c r="W6" s="514"/>
      <c r="X6" s="514"/>
      <c r="Y6" s="514"/>
      <c r="Z6" s="514"/>
      <c r="AA6" s="500" t="s">
        <v>40</v>
      </c>
      <c r="AB6" s="500"/>
      <c r="AC6" s="515" t="s">
        <v>522</v>
      </c>
      <c r="AD6" s="515"/>
      <c r="AE6" s="516">
        <v>-2025</v>
      </c>
      <c r="AF6" s="516"/>
      <c r="AG6" s="59"/>
      <c r="AH6" s="59"/>
    </row>
    <row r="7" spans="1:43" ht="15.95" customHeight="1" thickBot="1" x14ac:dyDescent="0.3">
      <c r="A7" s="100" t="s">
        <v>30</v>
      </c>
      <c r="B7" s="99" t="s">
        <v>31</v>
      </c>
      <c r="C7" s="97">
        <v>1</v>
      </c>
      <c r="D7" s="97">
        <v>2</v>
      </c>
      <c r="E7" s="97">
        <v>3</v>
      </c>
      <c r="F7" s="97">
        <v>4</v>
      </c>
      <c r="G7" s="97">
        <v>5</v>
      </c>
      <c r="H7" s="97">
        <v>6</v>
      </c>
      <c r="I7" s="97">
        <v>7</v>
      </c>
      <c r="J7" s="97">
        <v>8</v>
      </c>
      <c r="K7" s="97">
        <v>9</v>
      </c>
      <c r="L7" s="97">
        <v>10</v>
      </c>
      <c r="M7" s="97">
        <v>11</v>
      </c>
      <c r="N7" s="97">
        <v>12</v>
      </c>
      <c r="O7" s="97">
        <v>13</v>
      </c>
      <c r="P7" s="97">
        <v>14</v>
      </c>
      <c r="Q7" s="97">
        <v>15</v>
      </c>
      <c r="R7" s="97">
        <v>16</v>
      </c>
      <c r="S7" s="97">
        <v>17</v>
      </c>
      <c r="T7" s="97">
        <v>18</v>
      </c>
      <c r="U7" s="97">
        <v>19</v>
      </c>
      <c r="V7" s="97">
        <v>20</v>
      </c>
      <c r="W7" s="97">
        <v>21</v>
      </c>
      <c r="X7" s="97">
        <v>22</v>
      </c>
      <c r="Y7" s="97">
        <v>23</v>
      </c>
      <c r="Z7" s="97">
        <v>24</v>
      </c>
      <c r="AA7" s="97">
        <v>25</v>
      </c>
      <c r="AB7" s="97">
        <v>26</v>
      </c>
      <c r="AC7" s="97">
        <v>27</v>
      </c>
      <c r="AD7" s="97">
        <v>28</v>
      </c>
      <c r="AE7" s="97">
        <v>29</v>
      </c>
      <c r="AF7" s="97">
        <v>30</v>
      </c>
      <c r="AG7" s="97">
        <v>31</v>
      </c>
      <c r="AH7" s="98" t="s">
        <v>51</v>
      </c>
      <c r="AI7" s="9"/>
      <c r="AJ7" s="9"/>
      <c r="AK7" s="9"/>
      <c r="AL7" s="9"/>
      <c r="AM7" s="9"/>
      <c r="AN7" s="9"/>
      <c r="AO7" s="9"/>
      <c r="AP7" s="9"/>
      <c r="AQ7" s="9"/>
    </row>
    <row r="8" spans="1:43" ht="14.45" customHeight="1" x14ac:dyDescent="0.25">
      <c r="A8" s="101">
        <v>1</v>
      </c>
      <c r="B8" s="106" t="str">
        <f>IF(Selected!B7="","",Selected!B7)</f>
        <v>মোহাম্মদ বাদশা</v>
      </c>
      <c r="C8" s="104"/>
      <c r="D8" s="94"/>
      <c r="E8" s="94"/>
      <c r="F8" s="94"/>
      <c r="G8" s="94"/>
      <c r="H8" s="95"/>
      <c r="I8" s="95"/>
      <c r="J8" s="95"/>
      <c r="K8" s="95"/>
      <c r="L8" s="95"/>
      <c r="M8" s="95"/>
      <c r="N8" s="95"/>
      <c r="O8" s="95"/>
      <c r="P8" s="95"/>
      <c r="Q8" s="95"/>
      <c r="R8" s="95"/>
      <c r="S8" s="95"/>
      <c r="T8" s="95"/>
      <c r="U8" s="95"/>
      <c r="V8" s="95"/>
      <c r="W8" s="95"/>
      <c r="X8" s="95"/>
      <c r="Y8" s="95"/>
      <c r="Z8" s="95"/>
      <c r="AA8" s="95"/>
      <c r="AB8" s="95"/>
      <c r="AC8" s="95"/>
      <c r="AD8" s="95"/>
      <c r="AE8" s="95"/>
      <c r="AF8" s="95"/>
      <c r="AG8" s="95"/>
      <c r="AH8" s="96"/>
    </row>
    <row r="9" spans="1:43" ht="15" customHeight="1" x14ac:dyDescent="0.25">
      <c r="A9" s="102">
        <v>2</v>
      </c>
      <c r="B9" s="107" t="e">
        <f>IF(Selected!B8="","",Selected!B8)</f>
        <v>#REF!</v>
      </c>
      <c r="C9" s="105"/>
      <c r="D9" s="2"/>
      <c r="E9" s="2"/>
      <c r="F9" s="2"/>
      <c r="G9" s="2"/>
      <c r="H9" s="25"/>
      <c r="I9" s="25"/>
      <c r="J9" s="25"/>
      <c r="K9" s="25"/>
      <c r="L9" s="25"/>
      <c r="M9" s="25"/>
      <c r="N9" s="25"/>
      <c r="O9" s="25"/>
      <c r="P9" s="25"/>
      <c r="Q9" s="25"/>
      <c r="R9" s="25"/>
      <c r="S9" s="25"/>
      <c r="T9" s="25"/>
      <c r="U9" s="25"/>
      <c r="V9" s="25"/>
      <c r="W9" s="25"/>
      <c r="X9" s="25"/>
      <c r="Y9" s="25"/>
      <c r="Z9" s="25"/>
      <c r="AA9" s="25"/>
      <c r="AB9" s="25"/>
      <c r="AC9" s="25"/>
      <c r="AD9" s="25"/>
      <c r="AE9" s="25"/>
      <c r="AF9" s="25"/>
      <c r="AG9" s="25"/>
      <c r="AH9" s="23"/>
    </row>
    <row r="10" spans="1:43" ht="15" customHeight="1" x14ac:dyDescent="0.25">
      <c r="A10" s="102">
        <v>3</v>
      </c>
      <c r="B10" s="107" t="str">
        <f>IF(Selected!B9="","",Selected!B9)</f>
        <v>জাহিদুল ইসলাম</v>
      </c>
      <c r="C10" s="105"/>
      <c r="D10" s="2"/>
      <c r="E10" s="2"/>
      <c r="F10" s="2"/>
      <c r="G10" s="2"/>
      <c r="H10" s="25"/>
      <c r="I10" s="25"/>
      <c r="J10" s="25"/>
      <c r="K10" s="25"/>
      <c r="L10" s="25"/>
      <c r="M10" s="25"/>
      <c r="N10" s="25"/>
      <c r="O10" s="25"/>
      <c r="P10" s="25"/>
      <c r="Q10" s="25"/>
      <c r="R10" s="25"/>
      <c r="S10" s="25"/>
      <c r="T10" s="25"/>
      <c r="U10" s="25"/>
      <c r="V10" s="25"/>
      <c r="W10" s="25"/>
      <c r="X10" s="25"/>
      <c r="Y10" s="25"/>
      <c r="Z10" s="25"/>
      <c r="AA10" s="25"/>
      <c r="AB10" s="25"/>
      <c r="AC10" s="25"/>
      <c r="AD10" s="25"/>
      <c r="AE10" s="25"/>
      <c r="AF10" s="25"/>
      <c r="AG10" s="25"/>
      <c r="AH10" s="23"/>
    </row>
    <row r="11" spans="1:43" ht="15" customHeight="1" x14ac:dyDescent="0.25">
      <c r="A11" s="102">
        <v>4</v>
      </c>
      <c r="B11" s="107" t="str">
        <f>IF(Selected!B10="","",Selected!B10)</f>
        <v>সুপন সাহা</v>
      </c>
      <c r="C11" s="105"/>
      <c r="D11" s="2"/>
      <c r="E11" s="2"/>
      <c r="F11" s="2"/>
      <c r="G11" s="2"/>
      <c r="H11" s="25"/>
      <c r="I11" s="25"/>
      <c r="J11" s="25"/>
      <c r="K11" s="25"/>
      <c r="L11" s="25"/>
      <c r="M11" s="25"/>
      <c r="N11" s="25"/>
      <c r="O11" s="25"/>
      <c r="P11" s="25"/>
      <c r="Q11" s="25"/>
      <c r="R11" s="25"/>
      <c r="S11" s="25"/>
      <c r="T11" s="25"/>
      <c r="U11" s="25"/>
      <c r="V11" s="25"/>
      <c r="W11" s="25"/>
      <c r="X11" s="25"/>
      <c r="Y11" s="25"/>
      <c r="Z11" s="25"/>
      <c r="AA11" s="25"/>
      <c r="AB11" s="25"/>
      <c r="AC11" s="25"/>
      <c r="AD11" s="25"/>
      <c r="AE11" s="25"/>
      <c r="AF11" s="25"/>
      <c r="AG11" s="25"/>
      <c r="AH11" s="23"/>
    </row>
    <row r="12" spans="1:43" ht="15" customHeight="1" x14ac:dyDescent="0.25">
      <c r="A12" s="102">
        <v>5</v>
      </c>
      <c r="B12" s="107" t="str">
        <f>IF(Selected!B11="","",Selected!B11)</f>
        <v>জাহিদুল ইসলাম ইমন</v>
      </c>
      <c r="C12" s="105"/>
      <c r="D12" s="2"/>
      <c r="E12" s="2"/>
      <c r="F12" s="2"/>
      <c r="G12" s="2"/>
      <c r="H12" s="25"/>
      <c r="I12" s="25"/>
      <c r="J12" s="25"/>
      <c r="K12" s="25"/>
      <c r="L12" s="25"/>
      <c r="M12" s="25"/>
      <c r="N12" s="25"/>
      <c r="O12" s="25"/>
      <c r="P12" s="25"/>
      <c r="Q12" s="25"/>
      <c r="R12" s="25"/>
      <c r="S12" s="25"/>
      <c r="T12" s="25"/>
      <c r="U12" s="25"/>
      <c r="V12" s="25"/>
      <c r="W12" s="25"/>
      <c r="X12" s="25"/>
      <c r="Y12" s="25"/>
      <c r="Z12" s="25"/>
      <c r="AA12" s="25"/>
      <c r="AB12" s="25"/>
      <c r="AC12" s="25"/>
      <c r="AD12" s="25"/>
      <c r="AE12" s="25"/>
      <c r="AF12" s="25"/>
      <c r="AG12" s="25"/>
      <c r="AH12" s="23"/>
    </row>
    <row r="13" spans="1:43" ht="15" customHeight="1" x14ac:dyDescent="0.25">
      <c r="A13" s="102">
        <v>6</v>
      </c>
      <c r="B13" s="107" t="str">
        <f>IF(Selected!B12="","",Selected!B12)</f>
        <v>আরমান হোসেন</v>
      </c>
      <c r="C13" s="105"/>
      <c r="D13" s="2"/>
      <c r="E13" s="2"/>
      <c r="F13" s="2"/>
      <c r="G13" s="2"/>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3"/>
    </row>
    <row r="14" spans="1:43" ht="15" customHeight="1" x14ac:dyDescent="0.25">
      <c r="A14" s="102">
        <v>7</v>
      </c>
      <c r="B14" s="107" t="str">
        <f>IF(Selected!B13="","",Selected!B13)</f>
        <v>রবিউল ছানি</v>
      </c>
      <c r="C14" s="105"/>
      <c r="D14" s="2"/>
      <c r="E14" s="2"/>
      <c r="F14" s="2"/>
      <c r="G14" s="2"/>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3"/>
    </row>
    <row r="15" spans="1:43" ht="15" customHeight="1" x14ac:dyDescent="0.25">
      <c r="A15" s="102">
        <v>8</v>
      </c>
      <c r="B15" s="107" t="str">
        <f>IF(Selected!B14="","",Selected!B14)</f>
        <v>আকিল রায়হান</v>
      </c>
      <c r="C15" s="105"/>
      <c r="D15" s="2"/>
      <c r="E15" s="2"/>
      <c r="F15" s="2"/>
      <c r="G15" s="2"/>
      <c r="H15" s="25"/>
      <c r="I15" s="25"/>
      <c r="J15" s="25"/>
      <c r="K15" s="25"/>
      <c r="L15" s="25"/>
      <c r="M15" s="25"/>
      <c r="N15" s="25"/>
      <c r="O15" s="25"/>
      <c r="P15" s="25"/>
      <c r="Q15" s="25"/>
      <c r="R15" s="25"/>
      <c r="S15" s="25"/>
      <c r="T15" s="25"/>
      <c r="U15" s="25"/>
      <c r="V15" s="25"/>
      <c r="W15" s="25"/>
      <c r="X15" s="25"/>
      <c r="Y15" s="25"/>
      <c r="Z15" s="25"/>
      <c r="AA15" s="25"/>
      <c r="AB15" s="25"/>
      <c r="AC15" s="25"/>
      <c r="AD15" s="25"/>
      <c r="AE15" s="25"/>
      <c r="AF15" s="25"/>
      <c r="AG15" s="25"/>
      <c r="AH15" s="23"/>
    </row>
    <row r="16" spans="1:43" ht="15" customHeight="1" x14ac:dyDescent="0.25">
      <c r="A16" s="102">
        <v>9</v>
      </c>
      <c r="B16" s="107" t="str">
        <f>IF(Selected!B15="","",Selected!B15)</f>
        <v>সাদমান শাহরিয়ার মাহিন</v>
      </c>
      <c r="C16" s="105"/>
      <c r="D16" s="2"/>
      <c r="E16" s="2"/>
      <c r="F16" s="2"/>
      <c r="G16" s="2"/>
      <c r="H16" s="25"/>
      <c r="I16" s="25"/>
      <c r="J16" s="25"/>
      <c r="K16" s="25"/>
      <c r="L16" s="25"/>
      <c r="M16" s="25"/>
      <c r="N16" s="25"/>
      <c r="O16" s="25"/>
      <c r="P16" s="25"/>
      <c r="Q16" s="25"/>
      <c r="R16" s="25"/>
      <c r="S16" s="25"/>
      <c r="T16" s="25"/>
      <c r="U16" s="25"/>
      <c r="V16" s="25"/>
      <c r="W16" s="25"/>
      <c r="X16" s="25"/>
      <c r="Y16" s="25"/>
      <c r="Z16" s="25"/>
      <c r="AA16" s="25"/>
      <c r="AB16" s="25"/>
      <c r="AC16" s="25"/>
      <c r="AD16" s="25"/>
      <c r="AE16" s="25"/>
      <c r="AF16" s="25"/>
      <c r="AG16" s="25"/>
      <c r="AH16" s="23"/>
    </row>
    <row r="17" spans="1:34" ht="15" customHeight="1" x14ac:dyDescent="0.25">
      <c r="A17" s="102">
        <v>10</v>
      </c>
      <c r="B17" s="107" t="e">
        <f>IF(Selected!B16="","",Selected!B16)</f>
        <v>#REF!</v>
      </c>
      <c r="C17" s="105"/>
      <c r="D17" s="2"/>
      <c r="E17" s="2"/>
      <c r="F17" s="2"/>
      <c r="G17" s="2"/>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c r="AG17" s="25"/>
      <c r="AH17" s="23"/>
    </row>
    <row r="18" spans="1:34" ht="15" customHeight="1" x14ac:dyDescent="0.25">
      <c r="A18" s="102">
        <v>11</v>
      </c>
      <c r="B18" s="107" t="e">
        <f>IF(Selected!B17="","",Selected!B17)</f>
        <v>#REF!</v>
      </c>
      <c r="C18" s="105"/>
      <c r="D18" s="2"/>
      <c r="E18" s="2"/>
      <c r="F18" s="2"/>
      <c r="G18" s="2"/>
      <c r="H18" s="25"/>
      <c r="I18" s="25"/>
      <c r="J18" s="25"/>
      <c r="K18" s="25"/>
      <c r="L18" s="25"/>
      <c r="M18" s="25"/>
      <c r="N18" s="25"/>
      <c r="O18" s="25"/>
      <c r="P18" s="25"/>
      <c r="Q18" s="25"/>
      <c r="R18" s="25"/>
      <c r="S18" s="25"/>
      <c r="T18" s="25"/>
      <c r="U18" s="25"/>
      <c r="V18" s="25"/>
      <c r="W18" s="25"/>
      <c r="X18" s="25"/>
      <c r="Y18" s="25"/>
      <c r="Z18" s="25"/>
      <c r="AA18" s="25"/>
      <c r="AB18" s="25"/>
      <c r="AC18" s="25"/>
      <c r="AD18" s="25"/>
      <c r="AE18" s="25"/>
      <c r="AF18" s="25"/>
      <c r="AG18" s="25"/>
      <c r="AH18" s="23"/>
    </row>
    <row r="19" spans="1:34" ht="15" customHeight="1" x14ac:dyDescent="0.25">
      <c r="A19" s="102">
        <v>12</v>
      </c>
      <c r="B19" s="107" t="str">
        <f>IF(Selected!B18="","",Selected!B18)</f>
        <v>রিফাত উদ্দীন</v>
      </c>
      <c r="C19" s="105"/>
      <c r="D19" s="2"/>
      <c r="E19" s="2"/>
      <c r="F19" s="2"/>
      <c r="G19" s="2"/>
      <c r="H19" s="25"/>
      <c r="I19" s="25"/>
      <c r="J19" s="25"/>
      <c r="K19" s="25"/>
      <c r="L19" s="25"/>
      <c r="M19" s="25"/>
      <c r="N19" s="25"/>
      <c r="O19" s="25"/>
      <c r="P19" s="25"/>
      <c r="Q19" s="25"/>
      <c r="R19" s="25"/>
      <c r="S19" s="25"/>
      <c r="T19" s="25"/>
      <c r="U19" s="25"/>
      <c r="V19" s="25"/>
      <c r="W19" s="25"/>
      <c r="X19" s="25"/>
      <c r="Y19" s="25"/>
      <c r="Z19" s="25"/>
      <c r="AA19" s="25"/>
      <c r="AB19" s="25"/>
      <c r="AC19" s="25"/>
      <c r="AD19" s="25"/>
      <c r="AE19" s="25"/>
      <c r="AF19" s="25"/>
      <c r="AG19" s="25"/>
      <c r="AH19" s="23"/>
    </row>
    <row r="20" spans="1:34" ht="15" customHeight="1" x14ac:dyDescent="0.25">
      <c r="A20" s="102">
        <v>13</v>
      </c>
      <c r="B20" s="107" t="str">
        <f>IF(Selected!B19="","",Selected!B19)</f>
        <v>বিজয় মল্লিক</v>
      </c>
      <c r="C20" s="105"/>
      <c r="D20" s="2"/>
      <c r="E20" s="2"/>
      <c r="F20" s="2"/>
      <c r="G20" s="2"/>
      <c r="H20" s="25"/>
      <c r="I20" s="25"/>
      <c r="J20" s="25"/>
      <c r="K20" s="25"/>
      <c r="L20" s="25"/>
      <c r="M20" s="25"/>
      <c r="N20" s="25"/>
      <c r="O20" s="25"/>
      <c r="P20" s="25"/>
      <c r="Q20" s="25"/>
      <c r="R20" s="25"/>
      <c r="S20" s="25"/>
      <c r="T20" s="25"/>
      <c r="U20" s="25"/>
      <c r="V20" s="25"/>
      <c r="W20" s="25"/>
      <c r="X20" s="25"/>
      <c r="Y20" s="25"/>
      <c r="Z20" s="25"/>
      <c r="AA20" s="25"/>
      <c r="AB20" s="25"/>
      <c r="AC20" s="25"/>
      <c r="AD20" s="25"/>
      <c r="AE20" s="25"/>
      <c r="AF20" s="25"/>
      <c r="AG20" s="25"/>
      <c r="AH20" s="23"/>
    </row>
    <row r="21" spans="1:34" ht="15" customHeight="1" x14ac:dyDescent="0.25">
      <c r="A21" s="102">
        <v>14</v>
      </c>
      <c r="B21" s="107" t="str">
        <f>IF(Selected!B20="","",Selected!B20)</f>
        <v>মোহাম্মদ রানা হোসেন</v>
      </c>
      <c r="C21" s="105"/>
      <c r="D21" s="2"/>
      <c r="E21" s="2"/>
      <c r="F21" s="2"/>
      <c r="G21" s="2"/>
      <c r="H21" s="25"/>
      <c r="I21" s="25"/>
      <c r="J21" s="25"/>
      <c r="K21" s="25"/>
      <c r="L21" s="25"/>
      <c r="M21" s="25"/>
      <c r="N21" s="25"/>
      <c r="O21" s="25"/>
      <c r="P21" s="25"/>
      <c r="Q21" s="25"/>
      <c r="R21" s="25"/>
      <c r="S21" s="25"/>
      <c r="T21" s="25"/>
      <c r="U21" s="25"/>
      <c r="V21" s="25"/>
      <c r="W21" s="25"/>
      <c r="X21" s="25"/>
      <c r="Y21" s="25"/>
      <c r="Z21" s="25"/>
      <c r="AA21" s="25"/>
      <c r="AB21" s="25"/>
      <c r="AC21" s="25"/>
      <c r="AD21" s="25"/>
      <c r="AE21" s="25"/>
      <c r="AF21" s="25"/>
      <c r="AG21" s="25"/>
      <c r="AH21" s="23"/>
    </row>
    <row r="22" spans="1:34" ht="15" customHeight="1" x14ac:dyDescent="0.25">
      <c r="A22" s="102">
        <v>15</v>
      </c>
      <c r="B22" s="107" t="str">
        <f>IF(Selected!B21="","",Selected!B21)</f>
        <v>নেয়ামত আলী</v>
      </c>
      <c r="C22" s="105"/>
      <c r="D22" s="2"/>
      <c r="E22" s="2"/>
      <c r="F22" s="2"/>
      <c r="G22" s="2"/>
      <c r="H22" s="25"/>
      <c r="I22" s="25"/>
      <c r="J22" s="25"/>
      <c r="K22" s="25"/>
      <c r="L22" s="25"/>
      <c r="M22" s="25"/>
      <c r="N22" s="25"/>
      <c r="O22" s="25"/>
      <c r="P22" s="25"/>
      <c r="Q22" s="25"/>
      <c r="R22" s="25"/>
      <c r="S22" s="25"/>
      <c r="T22" s="25"/>
      <c r="U22" s="25"/>
      <c r="V22" s="25"/>
      <c r="W22" s="25"/>
      <c r="X22" s="25"/>
      <c r="Y22" s="25"/>
      <c r="Z22" s="25"/>
      <c r="AA22" s="25"/>
      <c r="AB22" s="25"/>
      <c r="AC22" s="25"/>
      <c r="AD22" s="25"/>
      <c r="AE22" s="25"/>
      <c r="AF22" s="25"/>
      <c r="AG22" s="25"/>
      <c r="AH22" s="23"/>
    </row>
    <row r="23" spans="1:34" ht="15" customHeight="1" x14ac:dyDescent="0.25">
      <c r="A23" s="102">
        <v>16</v>
      </c>
      <c r="B23" s="107" t="str">
        <f>IF(Selected!B22="","",Selected!B22)</f>
        <v>মোঃ শাহেদুর রহমান তালুকদার</v>
      </c>
      <c r="C23" s="105"/>
      <c r="D23" s="2"/>
      <c r="E23" s="2"/>
      <c r="F23" s="2"/>
      <c r="G23" s="2"/>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3"/>
    </row>
    <row r="24" spans="1:34" ht="15" customHeight="1" x14ac:dyDescent="0.25">
      <c r="A24" s="102">
        <v>17</v>
      </c>
      <c r="B24" s="107" t="str">
        <f>IF(Selected!B23="","",Selected!B23)</f>
        <v>রাহাত হোসেন শাহিন</v>
      </c>
      <c r="C24" s="105"/>
      <c r="D24" s="2"/>
      <c r="E24" s="2"/>
      <c r="F24" s="2"/>
      <c r="G24" s="2"/>
      <c r="H24" s="25"/>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3"/>
    </row>
    <row r="25" spans="1:34" ht="15" customHeight="1" x14ac:dyDescent="0.25">
      <c r="A25" s="102">
        <v>18</v>
      </c>
      <c r="B25" s="107" t="str">
        <f>IF(Selected!B24="","",Selected!B24)</f>
        <v>নবর্ষি দেওয়ান</v>
      </c>
      <c r="C25" s="105"/>
      <c r="D25" s="2"/>
      <c r="E25" s="2"/>
      <c r="F25" s="2"/>
      <c r="G25" s="2"/>
      <c r="H25" s="25"/>
      <c r="I25" s="25"/>
      <c r="J25" s="25"/>
      <c r="K25" s="25"/>
      <c r="L25" s="25"/>
      <c r="M25" s="25"/>
      <c r="N25" s="25"/>
      <c r="O25" s="25"/>
      <c r="P25" s="25"/>
      <c r="Q25" s="25"/>
      <c r="R25" s="25"/>
      <c r="S25" s="25"/>
      <c r="T25" s="25"/>
      <c r="U25" s="25"/>
      <c r="V25" s="25"/>
      <c r="W25" s="25"/>
      <c r="X25" s="25"/>
      <c r="Y25" s="25"/>
      <c r="Z25" s="25"/>
      <c r="AA25" s="25"/>
      <c r="AB25" s="25"/>
      <c r="AC25" s="25"/>
      <c r="AD25" s="25"/>
      <c r="AE25" s="25"/>
      <c r="AF25" s="25"/>
      <c r="AG25" s="25"/>
      <c r="AH25" s="23"/>
    </row>
    <row r="26" spans="1:34" ht="15" customHeight="1" x14ac:dyDescent="0.25">
      <c r="A26" s="102">
        <v>19</v>
      </c>
      <c r="B26" s="107" t="str">
        <f>IF(Selected!B25="","",Selected!B25)</f>
        <v>মোঃ বেল্লাল খান</v>
      </c>
      <c r="C26" s="105"/>
      <c r="D26" s="2"/>
      <c r="E26" s="2"/>
      <c r="F26" s="2"/>
      <c r="G26" s="2"/>
      <c r="H26" s="25"/>
      <c r="I26" s="25"/>
      <c r="J26" s="25"/>
      <c r="K26" s="25"/>
      <c r="L26" s="25"/>
      <c r="M26" s="25"/>
      <c r="N26" s="25"/>
      <c r="O26" s="25"/>
      <c r="P26" s="25"/>
      <c r="Q26" s="25"/>
      <c r="R26" s="25"/>
      <c r="S26" s="25"/>
      <c r="T26" s="25"/>
      <c r="U26" s="25"/>
      <c r="V26" s="25"/>
      <c r="W26" s="25"/>
      <c r="X26" s="25"/>
      <c r="Y26" s="25"/>
      <c r="Z26" s="25"/>
      <c r="AA26" s="25"/>
      <c r="AB26" s="25"/>
      <c r="AC26" s="25"/>
      <c r="AD26" s="25"/>
      <c r="AE26" s="25"/>
      <c r="AF26" s="25"/>
      <c r="AG26" s="25"/>
      <c r="AH26" s="23"/>
    </row>
    <row r="27" spans="1:34" ht="15" customHeight="1" x14ac:dyDescent="0.25">
      <c r="A27" s="102">
        <v>20</v>
      </c>
      <c r="B27" s="107" t="str">
        <f>IF(Selected!B26="","",Selected!B26)</f>
        <v>অর্ক নাথ অংকন</v>
      </c>
      <c r="C27" s="105"/>
      <c r="D27" s="2"/>
      <c r="E27" s="2"/>
      <c r="F27" s="2"/>
      <c r="G27" s="2"/>
      <c r="H27" s="25"/>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23"/>
    </row>
    <row r="28" spans="1:34" ht="15" customHeight="1" x14ac:dyDescent="0.25">
      <c r="A28" s="102">
        <v>21</v>
      </c>
      <c r="B28" s="107" t="str">
        <f>IF(Selected!B27="","",Selected!B27)</f>
        <v>মোঃ আবরার ওয়াসিফ</v>
      </c>
      <c r="C28" s="105"/>
      <c r="D28" s="2"/>
      <c r="E28" s="2"/>
      <c r="F28" s="2"/>
      <c r="G28" s="2"/>
      <c r="H28" s="25"/>
      <c r="I28" s="25"/>
      <c r="J28" s="25"/>
      <c r="K28" s="25"/>
      <c r="L28" s="25"/>
      <c r="M28" s="25"/>
      <c r="N28" s="25"/>
      <c r="O28" s="25"/>
      <c r="P28" s="25"/>
      <c r="Q28" s="25"/>
      <c r="R28" s="25"/>
      <c r="S28" s="25"/>
      <c r="T28" s="25"/>
      <c r="U28" s="25"/>
      <c r="V28" s="25"/>
      <c r="W28" s="25"/>
      <c r="X28" s="25"/>
      <c r="Y28" s="25"/>
      <c r="Z28" s="25"/>
      <c r="AA28" s="25"/>
      <c r="AB28" s="25"/>
      <c r="AC28" s="25"/>
      <c r="AD28" s="25"/>
      <c r="AE28" s="25"/>
      <c r="AF28" s="25"/>
      <c r="AG28" s="25"/>
      <c r="AH28" s="23"/>
    </row>
    <row r="29" spans="1:34" ht="15" customHeight="1" x14ac:dyDescent="0.25">
      <c r="A29" s="102">
        <v>22</v>
      </c>
      <c r="B29" s="107" t="str">
        <f>IF(Selected!B28="","",Selected!B28)</f>
        <v>মোহাম্মদ আব্দুল আল ফাহাদ</v>
      </c>
      <c r="C29" s="105"/>
      <c r="D29" s="2"/>
      <c r="E29" s="2"/>
      <c r="F29" s="2"/>
      <c r="G29" s="2"/>
      <c r="H29" s="25"/>
      <c r="I29" s="25"/>
      <c r="J29" s="25"/>
      <c r="K29" s="25"/>
      <c r="L29" s="25"/>
      <c r="M29" s="25"/>
      <c r="N29" s="25"/>
      <c r="O29" s="25"/>
      <c r="P29" s="25"/>
      <c r="Q29" s="25"/>
      <c r="R29" s="25"/>
      <c r="S29" s="25"/>
      <c r="T29" s="25"/>
      <c r="U29" s="25"/>
      <c r="V29" s="25"/>
      <c r="W29" s="25"/>
      <c r="X29" s="25"/>
      <c r="Y29" s="25"/>
      <c r="Z29" s="25"/>
      <c r="AA29" s="25"/>
      <c r="AB29" s="25"/>
      <c r="AC29" s="25"/>
      <c r="AD29" s="25"/>
      <c r="AE29" s="25"/>
      <c r="AF29" s="25"/>
      <c r="AG29" s="25"/>
      <c r="AH29" s="23"/>
    </row>
    <row r="30" spans="1:34" ht="15" customHeight="1" x14ac:dyDescent="0.25">
      <c r="A30" s="102">
        <v>23</v>
      </c>
      <c r="B30" s="107" t="str">
        <f>IF(Selected!B29="","",Selected!B29)</f>
        <v>হাসনাত ফাহিম</v>
      </c>
      <c r="C30" s="105"/>
      <c r="D30" s="2"/>
      <c r="E30" s="2"/>
      <c r="F30" s="2"/>
      <c r="G30" s="2"/>
      <c r="H30" s="25"/>
      <c r="I30" s="25"/>
      <c r="J30" s="25"/>
      <c r="K30" s="25"/>
      <c r="L30" s="25"/>
      <c r="M30" s="25"/>
      <c r="N30" s="25"/>
      <c r="O30" s="25"/>
      <c r="P30" s="25"/>
      <c r="Q30" s="25"/>
      <c r="R30" s="25"/>
      <c r="S30" s="25"/>
      <c r="T30" s="25"/>
      <c r="U30" s="25"/>
      <c r="V30" s="25"/>
      <c r="W30" s="25"/>
      <c r="X30" s="25"/>
      <c r="Y30" s="25"/>
      <c r="Z30" s="25"/>
      <c r="AA30" s="25"/>
      <c r="AB30" s="25"/>
      <c r="AC30" s="25"/>
      <c r="AD30" s="25"/>
      <c r="AE30" s="25"/>
      <c r="AF30" s="25"/>
      <c r="AG30" s="25"/>
      <c r="AH30" s="23"/>
    </row>
    <row r="31" spans="1:34" ht="15" customHeight="1" thickBot="1" x14ac:dyDescent="0.3">
      <c r="A31" s="103">
        <v>24</v>
      </c>
      <c r="B31" s="108" t="str">
        <f>IF(Selected!B30="","",Selected!B30)</f>
        <v>মোঃ কামরুল হাসান</v>
      </c>
      <c r="C31" s="105"/>
      <c r="D31" s="2"/>
      <c r="E31" s="2"/>
      <c r="F31" s="2"/>
      <c r="G31" s="2"/>
      <c r="H31" s="25"/>
      <c r="I31" s="25"/>
      <c r="J31" s="25"/>
      <c r="K31" s="25"/>
      <c r="L31" s="25"/>
      <c r="M31" s="25"/>
      <c r="N31" s="25"/>
      <c r="O31" s="25"/>
      <c r="P31" s="25"/>
      <c r="Q31" s="25"/>
      <c r="R31" s="25"/>
      <c r="S31" s="25"/>
      <c r="T31" s="25"/>
      <c r="U31" s="25"/>
      <c r="V31" s="25"/>
      <c r="W31" s="25"/>
      <c r="X31" s="25"/>
      <c r="Y31" s="25"/>
      <c r="Z31" s="25"/>
      <c r="AA31" s="25"/>
      <c r="AB31" s="25"/>
      <c r="AC31" s="25"/>
      <c r="AD31" s="25"/>
      <c r="AE31" s="25"/>
      <c r="AF31" s="25"/>
      <c r="AG31" s="25"/>
      <c r="AH31" s="23"/>
    </row>
    <row r="32" spans="1:34" ht="48" customHeight="1" thickBot="1" x14ac:dyDescent="0.3">
      <c r="A32" s="517" t="s">
        <v>52</v>
      </c>
      <c r="B32" s="518"/>
      <c r="C32" s="109"/>
      <c r="D32" s="20"/>
      <c r="E32" s="21"/>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2"/>
    </row>
    <row r="33" spans="1:34" s="264" customFormat="1" ht="87.6" customHeight="1" x14ac:dyDescent="0.25">
      <c r="A33" s="513" t="s">
        <v>53</v>
      </c>
      <c r="B33" s="513"/>
      <c r="C33" s="497"/>
      <c r="D33" s="497"/>
      <c r="E33" s="497"/>
      <c r="F33" s="497"/>
      <c r="G33" s="497"/>
      <c r="H33" s="497"/>
      <c r="I33" s="497"/>
      <c r="J33" s="497"/>
      <c r="K33" s="497"/>
      <c r="L33" s="497"/>
      <c r="M33" s="497"/>
      <c r="N33" s="497"/>
      <c r="O33" s="497"/>
      <c r="P33" s="497"/>
      <c r="Q33" s="497"/>
      <c r="R33" s="497"/>
      <c r="S33" s="497"/>
      <c r="T33" s="497"/>
      <c r="U33" s="497"/>
      <c r="V33" s="497"/>
      <c r="W33" s="497"/>
      <c r="X33" s="497"/>
      <c r="Y33" s="497"/>
      <c r="Z33" s="59"/>
      <c r="AA33" s="143"/>
      <c r="AB33" s="143"/>
      <c r="AC33" s="500" t="s">
        <v>54</v>
      </c>
      <c r="AD33" s="500"/>
      <c r="AE33" s="500"/>
      <c r="AF33" s="500"/>
      <c r="AG33" s="500"/>
      <c r="AH33" s="500"/>
    </row>
  </sheetData>
  <mergeCells count="13">
    <mergeCell ref="A1:AH1"/>
    <mergeCell ref="A2:AH2"/>
    <mergeCell ref="A3:AH3"/>
    <mergeCell ref="A4:AH4"/>
    <mergeCell ref="A33:B33"/>
    <mergeCell ref="A5:AH5"/>
    <mergeCell ref="C33:Y33"/>
    <mergeCell ref="C6:Z6"/>
    <mergeCell ref="AA6:AB6"/>
    <mergeCell ref="AC6:AD6"/>
    <mergeCell ref="AE6:AF6"/>
    <mergeCell ref="AC33:AH33"/>
    <mergeCell ref="A32:B32"/>
  </mergeCells>
  <dataValidations count="3">
    <dataValidation type="list" allowBlank="1" showInputMessage="1" showErrorMessage="1" sqref="AC6">
      <formula1>"Rvbyqvix,‡deªæqvix,gvP©,GwcÖj,‡g,Ryb,RyjvB,AMvó,‡m‡Þ¤^i,A‡±vei,b‡f¤^i,wW‡m¤^i"</formula1>
    </dataValidation>
    <dataValidation type="list" allowBlank="1" showInputMessage="1" showErrorMessage="1" sqref="AG6:AH6 AE6">
      <formula1>"-2024,-2025,-2026,-2027,-2028,-2029,-2030"</formula1>
    </dataValidation>
    <dataValidation type="list" allowBlank="1" showInputMessage="1" showErrorMessage="1" sqref="B6">
      <formula1>"01,02,03,04,06,07,08,09,10,11,12,13,14,15,16,17,18,19,20"</formula1>
    </dataValidation>
  </dataValidations>
  <printOptions horizontalCentered="1"/>
  <pageMargins left="0" right="0" top="0.25" bottom="0" header="0" footer="0"/>
  <pageSetup paperSize="9" scale="9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9FF33"/>
  </sheetPr>
  <dimension ref="A1:K45"/>
  <sheetViews>
    <sheetView showGridLines="0" view="pageBreakPreview" zoomScale="85" zoomScaleNormal="100" zoomScaleSheetLayoutView="85" workbookViewId="0">
      <pane xSplit="1" ySplit="11" topLeftCell="B12" activePane="bottomRight" state="frozen"/>
      <selection pane="topRight" activeCell="B1" sqref="B1"/>
      <selection pane="bottomLeft" activeCell="A8" sqref="A8"/>
      <selection pane="bottomRight" sqref="A1:K1"/>
    </sheetView>
  </sheetViews>
  <sheetFormatPr defaultColWidth="8.7109375" defaultRowHeight="17.25" x14ac:dyDescent="0.25"/>
  <cols>
    <col min="1" max="1" width="5.140625" style="229" customWidth="1"/>
    <col min="2" max="2" width="20.85546875" style="36" customWidth="1"/>
    <col min="3" max="3" width="7.42578125" style="36" bestFit="1" customWidth="1"/>
    <col min="4" max="4" width="6.5703125" style="36" bestFit="1" customWidth="1"/>
    <col min="5" max="5" width="5.140625" style="229" customWidth="1"/>
    <col min="6" max="6" width="8" style="227" bestFit="1" customWidth="1"/>
    <col min="7" max="7" width="7.140625" style="229" bestFit="1" customWidth="1"/>
    <col min="8" max="8" width="8.140625" style="227" bestFit="1" customWidth="1"/>
    <col min="9" max="9" width="5.5703125" style="227" customWidth="1"/>
    <col min="10" max="10" width="9.5703125" style="227" customWidth="1"/>
    <col min="11" max="11" width="22.42578125" style="227" customWidth="1"/>
    <col min="12" max="16384" width="8.7109375" style="227"/>
  </cols>
  <sheetData>
    <row r="1" spans="1:11" ht="18" customHeight="1" x14ac:dyDescent="0.25">
      <c r="A1" s="494" t="s">
        <v>509</v>
      </c>
      <c r="B1" s="494"/>
      <c r="C1" s="494"/>
      <c r="D1" s="494"/>
      <c r="E1" s="494"/>
      <c r="F1" s="494"/>
      <c r="G1" s="494"/>
      <c r="H1" s="494"/>
      <c r="I1" s="494"/>
      <c r="J1" s="494"/>
      <c r="K1" s="494"/>
    </row>
    <row r="2" spans="1:11" ht="18" customHeight="1" x14ac:dyDescent="0.25">
      <c r="A2" s="494" t="str">
        <f>'All Form Data'!C2</f>
        <v>†mkbt b‡f¤^i 2024 - †deªæqvix 2025</v>
      </c>
      <c r="B2" s="494"/>
      <c r="C2" s="494"/>
      <c r="D2" s="494"/>
      <c r="E2" s="494"/>
      <c r="F2" s="494"/>
      <c r="G2" s="494"/>
      <c r="H2" s="494"/>
      <c r="I2" s="494"/>
      <c r="J2" s="494"/>
      <c r="K2" s="494"/>
    </row>
    <row r="3" spans="1:11" ht="18" customHeight="1" x14ac:dyDescent="0.25">
      <c r="A3" s="494" t="str">
        <f>'All Form Data'!C3</f>
        <v>cÖwk¶Y cÖ`vbKvix cÖwZôvb t  BD‡mc AvgevMvb wUwfBwU Bbw÷wUDU|</v>
      </c>
      <c r="B3" s="494"/>
      <c r="C3" s="494"/>
      <c r="D3" s="494"/>
      <c r="E3" s="494"/>
      <c r="F3" s="494"/>
      <c r="G3" s="494"/>
      <c r="H3" s="494"/>
      <c r="I3" s="494"/>
      <c r="J3" s="494"/>
      <c r="K3" s="494"/>
    </row>
    <row r="4" spans="1:11" ht="18" customHeight="1" x14ac:dyDescent="0.25">
      <c r="A4" s="494" t="str">
        <f>'All Form Data'!C4</f>
        <v>†UªW t B‡jKwUªK¨vj BÝU‡jkb GÛ †gBb‡Ub¨vÝ</v>
      </c>
      <c r="B4" s="494"/>
      <c r="C4" s="494"/>
      <c r="D4" s="494"/>
      <c r="E4" s="494"/>
      <c r="F4" s="494"/>
      <c r="G4" s="494"/>
      <c r="H4" s="494"/>
      <c r="I4" s="494"/>
      <c r="J4" s="494"/>
      <c r="K4" s="494"/>
    </row>
    <row r="5" spans="1:11" ht="18" customHeight="1" x14ac:dyDescent="0.25">
      <c r="A5" s="494" t="s">
        <v>42</v>
      </c>
      <c r="B5" s="494"/>
      <c r="C5" s="494"/>
      <c r="D5" s="494"/>
      <c r="E5" s="494"/>
      <c r="F5" s="494"/>
      <c r="G5" s="494"/>
      <c r="H5" s="494"/>
      <c r="I5" s="494"/>
      <c r="J5" s="494"/>
      <c r="K5" s="494"/>
    </row>
    <row r="6" spans="1:11" ht="15" customHeight="1" x14ac:dyDescent="0.25">
      <c r="A6" s="519" t="s">
        <v>57</v>
      </c>
      <c r="B6" s="519"/>
      <c r="C6" s="519"/>
      <c r="D6" s="519"/>
      <c r="E6" s="519"/>
      <c r="F6" s="519"/>
      <c r="G6" s="519"/>
      <c r="H6" s="519"/>
      <c r="I6" s="519"/>
      <c r="J6" s="519"/>
      <c r="K6" s="519"/>
    </row>
    <row r="7" spans="1:11" ht="4.5" customHeight="1" x14ac:dyDescent="0.25">
      <c r="A7" s="520"/>
      <c r="B7" s="520"/>
      <c r="C7" s="520"/>
      <c r="D7" s="520"/>
      <c r="E7" s="520"/>
      <c r="F7" s="520"/>
      <c r="G7" s="520"/>
      <c r="H7" s="520"/>
      <c r="I7" s="520"/>
      <c r="J7" s="520"/>
      <c r="K7" s="520"/>
    </row>
    <row r="8" spans="1:11" ht="16.5" customHeight="1" x14ac:dyDescent="0.25">
      <c r="A8" s="521" t="s">
        <v>58</v>
      </c>
      <c r="B8" s="521"/>
      <c r="C8" s="521"/>
      <c r="D8" s="522" t="s">
        <v>59</v>
      </c>
      <c r="E8" s="523"/>
      <c r="F8" s="523"/>
      <c r="G8" s="523"/>
      <c r="H8" s="523"/>
      <c r="I8" s="523"/>
      <c r="J8" s="523"/>
      <c r="K8" s="524"/>
    </row>
    <row r="9" spans="1:11" ht="15.75" x14ac:dyDescent="0.25">
      <c r="A9" s="521" t="s">
        <v>98</v>
      </c>
      <c r="B9" s="521"/>
      <c r="C9" s="521"/>
      <c r="D9" s="525"/>
      <c r="E9" s="526"/>
      <c r="F9" s="526"/>
      <c r="G9" s="526"/>
      <c r="H9" s="526"/>
      <c r="I9" s="526"/>
      <c r="J9" s="526"/>
      <c r="K9" s="527"/>
    </row>
    <row r="10" spans="1:11" s="239" customFormat="1" ht="2.1" customHeight="1" thickBot="1" x14ac:dyDescent="0.3">
      <c r="A10" s="538"/>
      <c r="B10" s="538"/>
      <c r="C10" s="538"/>
      <c r="D10" s="538"/>
      <c r="E10" s="538"/>
      <c r="F10" s="538"/>
      <c r="G10" s="538"/>
      <c r="H10" s="538"/>
      <c r="I10" s="538"/>
      <c r="J10" s="538"/>
      <c r="K10" s="538"/>
    </row>
    <row r="11" spans="1:11" ht="48" thickBot="1" x14ac:dyDescent="0.3">
      <c r="A11" s="81" t="s">
        <v>45</v>
      </c>
      <c r="B11" s="82" t="s">
        <v>60</v>
      </c>
      <c r="C11" s="83" t="s">
        <v>61</v>
      </c>
      <c r="D11" s="82" t="s">
        <v>62</v>
      </c>
      <c r="E11" s="82" t="s">
        <v>63</v>
      </c>
      <c r="F11" s="84" t="s">
        <v>64</v>
      </c>
      <c r="G11" s="84" t="s">
        <v>65</v>
      </c>
      <c r="H11" s="84" t="s">
        <v>66</v>
      </c>
      <c r="I11" s="84" t="s">
        <v>67</v>
      </c>
      <c r="J11" s="82" t="s">
        <v>68</v>
      </c>
      <c r="K11" s="85" t="s">
        <v>69</v>
      </c>
    </row>
    <row r="12" spans="1:11" ht="18" customHeight="1" x14ac:dyDescent="0.25">
      <c r="A12" s="77">
        <f>'[1]3.Selected'!A9</f>
        <v>1</v>
      </c>
      <c r="B12" s="78" t="str">
        <f>'Attendance Sheet'!B8</f>
        <v>মোহাম্মদ বাদশা</v>
      </c>
      <c r="C12" s="79">
        <v>1</v>
      </c>
      <c r="D12" s="79">
        <v>1</v>
      </c>
      <c r="E12" s="79">
        <v>1</v>
      </c>
      <c r="F12" s="79">
        <v>1</v>
      </c>
      <c r="G12" s="79">
        <v>1</v>
      </c>
      <c r="H12" s="79">
        <v>1</v>
      </c>
      <c r="I12" s="79">
        <v>1</v>
      </c>
      <c r="J12" s="79">
        <v>1</v>
      </c>
      <c r="K12" s="80"/>
    </row>
    <row r="13" spans="1:11" ht="18" customHeight="1" x14ac:dyDescent="0.25">
      <c r="A13" s="30">
        <f>'[1]3.Selected'!A10</f>
        <v>2</v>
      </c>
      <c r="B13" s="35" t="e">
        <f>'Attendance Sheet'!B9</f>
        <v>#REF!</v>
      </c>
      <c r="C13" s="61">
        <v>1</v>
      </c>
      <c r="D13" s="61">
        <v>1</v>
      </c>
      <c r="E13" s="61">
        <v>1</v>
      </c>
      <c r="F13" s="61">
        <v>1</v>
      </c>
      <c r="G13" s="61">
        <v>1</v>
      </c>
      <c r="H13" s="61">
        <v>1</v>
      </c>
      <c r="I13" s="61">
        <v>1</v>
      </c>
      <c r="J13" s="61">
        <v>1</v>
      </c>
      <c r="K13" s="62"/>
    </row>
    <row r="14" spans="1:11" ht="18" customHeight="1" x14ac:dyDescent="0.25">
      <c r="A14" s="30">
        <f>'[1]3.Selected'!A11</f>
        <v>3</v>
      </c>
      <c r="B14" s="35" t="str">
        <f>'Attendance Sheet'!B10</f>
        <v>জাহিদুল ইসলাম</v>
      </c>
      <c r="C14" s="61">
        <v>1</v>
      </c>
      <c r="D14" s="61">
        <v>1</v>
      </c>
      <c r="E14" s="61">
        <v>1</v>
      </c>
      <c r="F14" s="61">
        <v>1</v>
      </c>
      <c r="G14" s="61">
        <v>1</v>
      </c>
      <c r="H14" s="61">
        <v>1</v>
      </c>
      <c r="I14" s="61">
        <v>1</v>
      </c>
      <c r="J14" s="61">
        <v>1</v>
      </c>
      <c r="K14" s="62"/>
    </row>
    <row r="15" spans="1:11" ht="18" customHeight="1" x14ac:dyDescent="0.25">
      <c r="A15" s="30">
        <f>'[1]3.Selected'!A12</f>
        <v>4</v>
      </c>
      <c r="B15" s="35" t="str">
        <f>'Attendance Sheet'!B11</f>
        <v>সুপন সাহা</v>
      </c>
      <c r="C15" s="61">
        <v>1</v>
      </c>
      <c r="D15" s="61">
        <v>1</v>
      </c>
      <c r="E15" s="61">
        <v>1</v>
      </c>
      <c r="F15" s="61">
        <v>1</v>
      </c>
      <c r="G15" s="61">
        <v>1</v>
      </c>
      <c r="H15" s="61">
        <v>1</v>
      </c>
      <c r="I15" s="61">
        <v>1</v>
      </c>
      <c r="J15" s="61">
        <v>1</v>
      </c>
      <c r="K15" s="62"/>
    </row>
    <row r="16" spans="1:11" ht="18" customHeight="1" x14ac:dyDescent="0.25">
      <c r="A16" s="30">
        <f>'[1]3.Selected'!A13</f>
        <v>5</v>
      </c>
      <c r="B16" s="35" t="str">
        <f>'Attendance Sheet'!B12</f>
        <v>জাহিদুল ইসলাম ইমন</v>
      </c>
      <c r="C16" s="61">
        <v>1</v>
      </c>
      <c r="D16" s="61">
        <v>1</v>
      </c>
      <c r="E16" s="61">
        <v>1</v>
      </c>
      <c r="F16" s="61">
        <v>1</v>
      </c>
      <c r="G16" s="61">
        <v>1</v>
      </c>
      <c r="H16" s="61">
        <v>1</v>
      </c>
      <c r="I16" s="61">
        <v>1</v>
      </c>
      <c r="J16" s="61">
        <v>1</v>
      </c>
      <c r="K16" s="62"/>
    </row>
    <row r="17" spans="1:11" ht="18" customHeight="1" x14ac:dyDescent="0.25">
      <c r="A17" s="30">
        <f>'[1]3.Selected'!A14</f>
        <v>6</v>
      </c>
      <c r="B17" s="35" t="str">
        <f>'Attendance Sheet'!B13</f>
        <v>আরমান হোসেন</v>
      </c>
      <c r="C17" s="61">
        <v>1</v>
      </c>
      <c r="D17" s="61">
        <v>1</v>
      </c>
      <c r="E17" s="61">
        <v>1</v>
      </c>
      <c r="F17" s="61">
        <v>1</v>
      </c>
      <c r="G17" s="61">
        <v>1</v>
      </c>
      <c r="H17" s="61">
        <v>1</v>
      </c>
      <c r="I17" s="61">
        <v>1</v>
      </c>
      <c r="J17" s="61">
        <v>1</v>
      </c>
      <c r="K17" s="62"/>
    </row>
    <row r="18" spans="1:11" ht="18" customHeight="1" x14ac:dyDescent="0.25">
      <c r="A18" s="30">
        <f>'[1]3.Selected'!A15</f>
        <v>7</v>
      </c>
      <c r="B18" s="35" t="str">
        <f>'Attendance Sheet'!B14</f>
        <v>রবিউল ছানি</v>
      </c>
      <c r="C18" s="61">
        <v>1</v>
      </c>
      <c r="D18" s="61">
        <v>1</v>
      </c>
      <c r="E18" s="61">
        <v>1</v>
      </c>
      <c r="F18" s="61">
        <v>1</v>
      </c>
      <c r="G18" s="61">
        <v>1</v>
      </c>
      <c r="H18" s="61">
        <v>1</v>
      </c>
      <c r="I18" s="61">
        <v>1</v>
      </c>
      <c r="J18" s="61">
        <v>1</v>
      </c>
      <c r="K18" s="62"/>
    </row>
    <row r="19" spans="1:11" ht="18" customHeight="1" x14ac:dyDescent="0.25">
      <c r="A19" s="30">
        <f>'[1]3.Selected'!A16</f>
        <v>8</v>
      </c>
      <c r="B19" s="35" t="str">
        <f>'Attendance Sheet'!B15</f>
        <v>আকিল রায়হান</v>
      </c>
      <c r="C19" s="61">
        <v>1</v>
      </c>
      <c r="D19" s="61">
        <v>1</v>
      </c>
      <c r="E19" s="61">
        <v>1</v>
      </c>
      <c r="F19" s="61">
        <v>1</v>
      </c>
      <c r="G19" s="61">
        <v>1</v>
      </c>
      <c r="H19" s="61">
        <v>1</v>
      </c>
      <c r="I19" s="61">
        <v>1</v>
      </c>
      <c r="J19" s="61">
        <v>1</v>
      </c>
      <c r="K19" s="62"/>
    </row>
    <row r="20" spans="1:11" ht="18" customHeight="1" x14ac:dyDescent="0.25">
      <c r="A20" s="30">
        <f>'[1]3.Selected'!A17</f>
        <v>9</v>
      </c>
      <c r="B20" s="35" t="str">
        <f>'Attendance Sheet'!B16</f>
        <v>সাদমান শাহরিয়ার মাহিন</v>
      </c>
      <c r="C20" s="61">
        <v>1</v>
      </c>
      <c r="D20" s="61">
        <v>1</v>
      </c>
      <c r="E20" s="61">
        <v>1</v>
      </c>
      <c r="F20" s="61">
        <v>1</v>
      </c>
      <c r="G20" s="61">
        <v>1</v>
      </c>
      <c r="H20" s="61">
        <v>1</v>
      </c>
      <c r="I20" s="61">
        <v>1</v>
      </c>
      <c r="J20" s="61">
        <v>1</v>
      </c>
      <c r="K20" s="62"/>
    </row>
    <row r="21" spans="1:11" ht="18" customHeight="1" x14ac:dyDescent="0.25">
      <c r="A21" s="30">
        <f>'[1]3.Selected'!A18</f>
        <v>10</v>
      </c>
      <c r="B21" s="35" t="e">
        <f>'Attendance Sheet'!B17</f>
        <v>#REF!</v>
      </c>
      <c r="C21" s="61">
        <v>1</v>
      </c>
      <c r="D21" s="61">
        <v>1</v>
      </c>
      <c r="E21" s="61">
        <v>1</v>
      </c>
      <c r="F21" s="61">
        <v>1</v>
      </c>
      <c r="G21" s="61">
        <v>1</v>
      </c>
      <c r="H21" s="61">
        <v>1</v>
      </c>
      <c r="I21" s="61">
        <v>1</v>
      </c>
      <c r="J21" s="61">
        <v>1</v>
      </c>
      <c r="K21" s="62"/>
    </row>
    <row r="22" spans="1:11" ht="18" customHeight="1" x14ac:dyDescent="0.25">
      <c r="A22" s="30">
        <f>'[1]3.Selected'!A19</f>
        <v>11</v>
      </c>
      <c r="B22" s="35" t="e">
        <f>'Attendance Sheet'!B18</f>
        <v>#REF!</v>
      </c>
      <c r="C22" s="61">
        <v>1</v>
      </c>
      <c r="D22" s="61">
        <v>1</v>
      </c>
      <c r="E22" s="61">
        <v>1</v>
      </c>
      <c r="F22" s="61">
        <v>1</v>
      </c>
      <c r="G22" s="61">
        <v>1</v>
      </c>
      <c r="H22" s="61">
        <v>1</v>
      </c>
      <c r="I22" s="61">
        <v>1</v>
      </c>
      <c r="J22" s="61">
        <v>1</v>
      </c>
      <c r="K22" s="62"/>
    </row>
    <row r="23" spans="1:11" ht="18" customHeight="1" x14ac:dyDescent="0.25">
      <c r="A23" s="30">
        <f>'[1]3.Selected'!A20</f>
        <v>12</v>
      </c>
      <c r="B23" s="35" t="str">
        <f>'Attendance Sheet'!B19</f>
        <v>রিফাত উদ্দীন</v>
      </c>
      <c r="C23" s="61">
        <v>1</v>
      </c>
      <c r="D23" s="61">
        <v>1</v>
      </c>
      <c r="E23" s="61">
        <v>1</v>
      </c>
      <c r="F23" s="61">
        <v>1</v>
      </c>
      <c r="G23" s="61">
        <v>1</v>
      </c>
      <c r="H23" s="61">
        <v>1</v>
      </c>
      <c r="I23" s="61">
        <v>1</v>
      </c>
      <c r="J23" s="61">
        <v>1</v>
      </c>
      <c r="K23" s="62"/>
    </row>
    <row r="24" spans="1:11" ht="18" customHeight="1" x14ac:dyDescent="0.25">
      <c r="A24" s="30">
        <f>'[1]3.Selected'!A21</f>
        <v>13</v>
      </c>
      <c r="B24" s="35" t="str">
        <f>'Attendance Sheet'!B20</f>
        <v>বিজয় মল্লিক</v>
      </c>
      <c r="C24" s="61">
        <v>1</v>
      </c>
      <c r="D24" s="61">
        <v>1</v>
      </c>
      <c r="E24" s="61">
        <v>1</v>
      </c>
      <c r="F24" s="61">
        <v>1</v>
      </c>
      <c r="G24" s="61">
        <v>1</v>
      </c>
      <c r="H24" s="61">
        <v>1</v>
      </c>
      <c r="I24" s="61">
        <v>1</v>
      </c>
      <c r="J24" s="61">
        <v>1</v>
      </c>
      <c r="K24" s="62"/>
    </row>
    <row r="25" spans="1:11" ht="18" customHeight="1" x14ac:dyDescent="0.25">
      <c r="A25" s="30">
        <f>'[1]3.Selected'!A22</f>
        <v>14</v>
      </c>
      <c r="B25" s="35" t="str">
        <f>'Attendance Sheet'!B21</f>
        <v>মোহাম্মদ রানা হোসেন</v>
      </c>
      <c r="C25" s="61">
        <v>1</v>
      </c>
      <c r="D25" s="61">
        <v>1</v>
      </c>
      <c r="E25" s="61">
        <v>1</v>
      </c>
      <c r="F25" s="61">
        <v>1</v>
      </c>
      <c r="G25" s="61">
        <v>1</v>
      </c>
      <c r="H25" s="61">
        <v>1</v>
      </c>
      <c r="I25" s="61">
        <v>1</v>
      </c>
      <c r="J25" s="61">
        <v>1</v>
      </c>
      <c r="K25" s="62"/>
    </row>
    <row r="26" spans="1:11" ht="18" customHeight="1" x14ac:dyDescent="0.25">
      <c r="A26" s="30">
        <f>'[1]3.Selected'!A23</f>
        <v>15</v>
      </c>
      <c r="B26" s="35" t="str">
        <f>'Attendance Sheet'!B22</f>
        <v>নেয়ামত আলী</v>
      </c>
      <c r="C26" s="61">
        <v>1</v>
      </c>
      <c r="D26" s="61">
        <v>1</v>
      </c>
      <c r="E26" s="61">
        <v>1</v>
      </c>
      <c r="F26" s="61">
        <v>1</v>
      </c>
      <c r="G26" s="61">
        <v>1</v>
      </c>
      <c r="H26" s="61">
        <v>1</v>
      </c>
      <c r="I26" s="61">
        <v>1</v>
      </c>
      <c r="J26" s="61">
        <v>1</v>
      </c>
      <c r="K26" s="62"/>
    </row>
    <row r="27" spans="1:11" ht="18" customHeight="1" x14ac:dyDescent="0.25">
      <c r="A27" s="30">
        <f>'[1]3.Selected'!A24</f>
        <v>16</v>
      </c>
      <c r="B27" s="35" t="str">
        <f>'Attendance Sheet'!B23</f>
        <v>মোঃ শাহেদুর রহমান তালুকদার</v>
      </c>
      <c r="C27" s="61">
        <v>1</v>
      </c>
      <c r="D27" s="61">
        <v>1</v>
      </c>
      <c r="E27" s="61">
        <v>1</v>
      </c>
      <c r="F27" s="61">
        <v>1</v>
      </c>
      <c r="G27" s="61">
        <v>1</v>
      </c>
      <c r="H27" s="61">
        <v>1</v>
      </c>
      <c r="I27" s="61">
        <v>1</v>
      </c>
      <c r="J27" s="61">
        <v>1</v>
      </c>
      <c r="K27" s="62"/>
    </row>
    <row r="28" spans="1:11" ht="18" customHeight="1" x14ac:dyDescent="0.25">
      <c r="A28" s="30">
        <f>'[1]3.Selected'!A25</f>
        <v>17</v>
      </c>
      <c r="B28" s="35" t="str">
        <f>'Attendance Sheet'!B24</f>
        <v>রাহাত হোসেন শাহিন</v>
      </c>
      <c r="C28" s="61">
        <v>1</v>
      </c>
      <c r="D28" s="61">
        <v>1</v>
      </c>
      <c r="E28" s="61">
        <v>1</v>
      </c>
      <c r="F28" s="61">
        <v>1</v>
      </c>
      <c r="G28" s="61">
        <v>1</v>
      </c>
      <c r="H28" s="61">
        <v>1</v>
      </c>
      <c r="I28" s="61">
        <v>1</v>
      </c>
      <c r="J28" s="61">
        <v>1</v>
      </c>
      <c r="K28" s="62"/>
    </row>
    <row r="29" spans="1:11" ht="18" customHeight="1" x14ac:dyDescent="0.25">
      <c r="A29" s="30">
        <f>'[1]3.Selected'!A26</f>
        <v>18</v>
      </c>
      <c r="B29" s="35" t="str">
        <f>'Attendance Sheet'!B25</f>
        <v>নবর্ষি দেওয়ান</v>
      </c>
      <c r="C29" s="61">
        <v>1</v>
      </c>
      <c r="D29" s="61">
        <v>1</v>
      </c>
      <c r="E29" s="61">
        <v>1</v>
      </c>
      <c r="F29" s="61">
        <v>1</v>
      </c>
      <c r="G29" s="61">
        <v>1</v>
      </c>
      <c r="H29" s="61">
        <v>1</v>
      </c>
      <c r="I29" s="61">
        <v>1</v>
      </c>
      <c r="J29" s="61">
        <v>1</v>
      </c>
      <c r="K29" s="62"/>
    </row>
    <row r="30" spans="1:11" ht="18" customHeight="1" x14ac:dyDescent="0.25">
      <c r="A30" s="30">
        <f>'[1]3.Selected'!A27</f>
        <v>19</v>
      </c>
      <c r="B30" s="35" t="str">
        <f>'Attendance Sheet'!B26</f>
        <v>মোঃ বেল্লাল খান</v>
      </c>
      <c r="C30" s="61">
        <v>1</v>
      </c>
      <c r="D30" s="61">
        <v>1</v>
      </c>
      <c r="E30" s="61">
        <v>1</v>
      </c>
      <c r="F30" s="61">
        <v>1</v>
      </c>
      <c r="G30" s="61">
        <v>1</v>
      </c>
      <c r="H30" s="61">
        <v>1</v>
      </c>
      <c r="I30" s="61">
        <v>1</v>
      </c>
      <c r="J30" s="61">
        <v>1</v>
      </c>
      <c r="K30" s="62"/>
    </row>
    <row r="31" spans="1:11" ht="18" customHeight="1" x14ac:dyDescent="0.25">
      <c r="A31" s="30">
        <f>'[1]3.Selected'!A28</f>
        <v>20</v>
      </c>
      <c r="B31" s="35" t="str">
        <f>'Attendance Sheet'!B27</f>
        <v>অর্ক নাথ অংকন</v>
      </c>
      <c r="C31" s="61">
        <v>1</v>
      </c>
      <c r="D31" s="61">
        <v>1</v>
      </c>
      <c r="E31" s="61">
        <v>1</v>
      </c>
      <c r="F31" s="61">
        <v>1</v>
      </c>
      <c r="G31" s="61">
        <v>1</v>
      </c>
      <c r="H31" s="61">
        <v>1</v>
      </c>
      <c r="I31" s="61">
        <v>1</v>
      </c>
      <c r="J31" s="61">
        <v>1</v>
      </c>
      <c r="K31" s="62"/>
    </row>
    <row r="32" spans="1:11" ht="18" customHeight="1" x14ac:dyDescent="0.25">
      <c r="A32" s="30">
        <f>'[1]3.Selected'!A29</f>
        <v>21</v>
      </c>
      <c r="B32" s="35" t="str">
        <f>'Attendance Sheet'!B28</f>
        <v>মোঃ আবরার ওয়াসিফ</v>
      </c>
      <c r="C32" s="61">
        <v>1</v>
      </c>
      <c r="D32" s="61">
        <v>1</v>
      </c>
      <c r="E32" s="61">
        <v>1</v>
      </c>
      <c r="F32" s="61">
        <v>1</v>
      </c>
      <c r="G32" s="61">
        <v>1</v>
      </c>
      <c r="H32" s="61">
        <v>1</v>
      </c>
      <c r="I32" s="61">
        <v>1</v>
      </c>
      <c r="J32" s="61">
        <v>1</v>
      </c>
      <c r="K32" s="62"/>
    </row>
    <row r="33" spans="1:11" ht="18" customHeight="1" x14ac:dyDescent="0.25">
      <c r="A33" s="30">
        <f>'[1]3.Selected'!A30</f>
        <v>22</v>
      </c>
      <c r="B33" s="35" t="str">
        <f>'Attendance Sheet'!B29</f>
        <v>মোহাম্মদ আব্দুল আল ফাহাদ</v>
      </c>
      <c r="C33" s="61">
        <v>1</v>
      </c>
      <c r="D33" s="61">
        <v>1</v>
      </c>
      <c r="E33" s="61">
        <v>1</v>
      </c>
      <c r="F33" s="61">
        <v>1</v>
      </c>
      <c r="G33" s="61">
        <v>1</v>
      </c>
      <c r="H33" s="61">
        <v>1</v>
      </c>
      <c r="I33" s="61">
        <v>1</v>
      </c>
      <c r="J33" s="61">
        <v>1</v>
      </c>
      <c r="K33" s="62"/>
    </row>
    <row r="34" spans="1:11" ht="18" customHeight="1" x14ac:dyDescent="0.25">
      <c r="A34" s="30">
        <f>'[1]3.Selected'!A31</f>
        <v>23</v>
      </c>
      <c r="B34" s="35" t="str">
        <f>'Attendance Sheet'!B30</f>
        <v>হাসনাত ফাহিম</v>
      </c>
      <c r="C34" s="61">
        <v>1</v>
      </c>
      <c r="D34" s="61">
        <v>1</v>
      </c>
      <c r="E34" s="61">
        <v>1</v>
      </c>
      <c r="F34" s="61">
        <v>1</v>
      </c>
      <c r="G34" s="61">
        <v>1</v>
      </c>
      <c r="H34" s="61">
        <v>1</v>
      </c>
      <c r="I34" s="61">
        <v>1</v>
      </c>
      <c r="J34" s="61">
        <v>1</v>
      </c>
      <c r="K34" s="62"/>
    </row>
    <row r="35" spans="1:11" ht="18" customHeight="1" x14ac:dyDescent="0.25">
      <c r="A35" s="30">
        <f>'[1]3.Selected'!A32</f>
        <v>24</v>
      </c>
      <c r="B35" s="35" t="str">
        <f>'Attendance Sheet'!B31</f>
        <v>মোঃ কামরুল হাসান</v>
      </c>
      <c r="C35" s="63">
        <v>1</v>
      </c>
      <c r="D35" s="63">
        <v>1</v>
      </c>
      <c r="E35" s="63">
        <v>1</v>
      </c>
      <c r="F35" s="63">
        <v>1</v>
      </c>
      <c r="G35" s="63">
        <v>1</v>
      </c>
      <c r="H35" s="63">
        <v>1</v>
      </c>
      <c r="I35" s="63">
        <v>1</v>
      </c>
      <c r="J35" s="63">
        <v>1</v>
      </c>
      <c r="K35" s="64"/>
    </row>
    <row r="36" spans="1:11" ht="18" thickBot="1" x14ac:dyDescent="0.3">
      <c r="A36" s="65"/>
      <c r="B36" s="230" t="s">
        <v>70</v>
      </c>
      <c r="C36" s="31">
        <f t="shared" ref="C36:J36" si="0">SUM(C12:C35)</f>
        <v>24</v>
      </c>
      <c r="D36" s="31">
        <f t="shared" si="0"/>
        <v>24</v>
      </c>
      <c r="E36" s="31">
        <f t="shared" si="0"/>
        <v>24</v>
      </c>
      <c r="F36" s="31">
        <f t="shared" si="0"/>
        <v>24</v>
      </c>
      <c r="G36" s="31">
        <f t="shared" si="0"/>
        <v>24</v>
      </c>
      <c r="H36" s="31">
        <f t="shared" si="0"/>
        <v>24</v>
      </c>
      <c r="I36" s="31">
        <f t="shared" si="0"/>
        <v>24</v>
      </c>
      <c r="J36" s="31">
        <f t="shared" si="0"/>
        <v>24</v>
      </c>
      <c r="K36" s="66"/>
    </row>
    <row r="37" spans="1:11" ht="2.1" customHeight="1" thickBot="1" x14ac:dyDescent="0.3">
      <c r="A37" s="535"/>
      <c r="B37" s="535"/>
      <c r="C37" s="535"/>
      <c r="D37" s="535"/>
      <c r="E37" s="535"/>
      <c r="F37" s="535"/>
      <c r="G37" s="535"/>
      <c r="H37" s="535"/>
      <c r="I37" s="535"/>
      <c r="J37" s="535"/>
      <c r="K37" s="535"/>
    </row>
    <row r="38" spans="1:11" ht="47.25" x14ac:dyDescent="0.25">
      <c r="A38" s="536" t="s">
        <v>71</v>
      </c>
      <c r="B38" s="537"/>
      <c r="C38" s="32" t="s">
        <v>61</v>
      </c>
      <c r="D38" s="32" t="s">
        <v>62</v>
      </c>
      <c r="E38" s="32" t="s">
        <v>63</v>
      </c>
      <c r="F38" s="32" t="s">
        <v>64</v>
      </c>
      <c r="G38" s="32" t="s">
        <v>65</v>
      </c>
      <c r="H38" s="32" t="s">
        <v>66</v>
      </c>
      <c r="I38" s="32" t="s">
        <v>67</v>
      </c>
      <c r="J38" s="32" t="s">
        <v>68</v>
      </c>
      <c r="K38" s="60" t="s">
        <v>36</v>
      </c>
    </row>
    <row r="39" spans="1:11" ht="15.75" x14ac:dyDescent="0.25">
      <c r="A39" s="528" t="s">
        <v>72</v>
      </c>
      <c r="B39" s="529"/>
      <c r="C39" s="67" t="s">
        <v>73</v>
      </c>
      <c r="D39" s="67" t="s">
        <v>73</v>
      </c>
      <c r="E39" s="67" t="s">
        <v>73</v>
      </c>
      <c r="F39" s="67" t="s">
        <v>73</v>
      </c>
      <c r="G39" s="67" t="s">
        <v>73</v>
      </c>
      <c r="H39" s="67" t="s">
        <v>73</v>
      </c>
      <c r="I39" s="67" t="s">
        <v>73</v>
      </c>
      <c r="J39" s="67" t="s">
        <v>73</v>
      </c>
      <c r="K39" s="62"/>
    </row>
    <row r="40" spans="1:11" x14ac:dyDescent="0.25">
      <c r="A40" s="528" t="s">
        <v>74</v>
      </c>
      <c r="B40" s="529"/>
      <c r="C40" s="33">
        <f>C36</f>
        <v>24</v>
      </c>
      <c r="D40" s="33">
        <f t="shared" ref="D40:J40" si="1">D36</f>
        <v>24</v>
      </c>
      <c r="E40" s="33">
        <f t="shared" si="1"/>
        <v>24</v>
      </c>
      <c r="F40" s="33">
        <f t="shared" si="1"/>
        <v>24</v>
      </c>
      <c r="G40" s="33">
        <f t="shared" si="1"/>
        <v>24</v>
      </c>
      <c r="H40" s="33">
        <f t="shared" si="1"/>
        <v>24</v>
      </c>
      <c r="I40" s="33">
        <f t="shared" si="1"/>
        <v>24</v>
      </c>
      <c r="J40" s="33">
        <f t="shared" si="1"/>
        <v>24</v>
      </c>
      <c r="K40" s="62"/>
    </row>
    <row r="41" spans="1:11" x14ac:dyDescent="0.25">
      <c r="A41" s="528" t="s">
        <v>75</v>
      </c>
      <c r="B41" s="529"/>
      <c r="C41" s="33">
        <v>24</v>
      </c>
      <c r="D41" s="33">
        <v>24</v>
      </c>
      <c r="E41" s="33">
        <v>24</v>
      </c>
      <c r="F41" s="33">
        <v>24</v>
      </c>
      <c r="G41" s="33">
        <v>24</v>
      </c>
      <c r="H41" s="33">
        <v>24</v>
      </c>
      <c r="I41" s="33">
        <v>24</v>
      </c>
      <c r="J41" s="33">
        <v>24</v>
      </c>
      <c r="K41" s="62"/>
    </row>
    <row r="42" spans="1:11" ht="16.5" thickBot="1" x14ac:dyDescent="0.3">
      <c r="A42" s="530" t="s">
        <v>76</v>
      </c>
      <c r="B42" s="531"/>
      <c r="C42" s="68" t="str">
        <f>IF(C40-C41=0,"Nill",C40-C41)</f>
        <v>Nill</v>
      </c>
      <c r="D42" s="68" t="str">
        <f t="shared" ref="D42:J42" si="2">IF(D40-D41=0,"Nill",D40-D41)</f>
        <v>Nill</v>
      </c>
      <c r="E42" s="68" t="str">
        <f t="shared" si="2"/>
        <v>Nill</v>
      </c>
      <c r="F42" s="68" t="str">
        <f t="shared" si="2"/>
        <v>Nill</v>
      </c>
      <c r="G42" s="68" t="str">
        <f t="shared" si="2"/>
        <v>Nill</v>
      </c>
      <c r="H42" s="68" t="str">
        <f t="shared" si="2"/>
        <v>Nill</v>
      </c>
      <c r="I42" s="68" t="str">
        <f t="shared" si="2"/>
        <v>Nill</v>
      </c>
      <c r="J42" s="68" t="str">
        <f t="shared" si="2"/>
        <v>Nill</v>
      </c>
      <c r="K42" s="66"/>
    </row>
    <row r="43" spans="1:11" ht="18.75" x14ac:dyDescent="0.3">
      <c r="A43" s="69"/>
      <c r="B43" s="70"/>
      <c r="C43" s="71"/>
      <c r="D43" s="71"/>
      <c r="E43" s="71"/>
      <c r="F43" s="71"/>
      <c r="G43" s="71"/>
      <c r="H43" s="71"/>
      <c r="I43" s="71"/>
      <c r="J43" s="71"/>
      <c r="K43" s="71"/>
    </row>
    <row r="44" spans="1:11" ht="29.45" customHeight="1" x14ac:dyDescent="0.3">
      <c r="A44" s="69"/>
      <c r="B44" s="70"/>
      <c r="C44" s="71"/>
      <c r="D44" s="71"/>
      <c r="E44" s="71"/>
      <c r="F44" s="71"/>
      <c r="G44" s="71"/>
      <c r="H44" s="71"/>
      <c r="I44" s="71"/>
      <c r="J44" s="71"/>
      <c r="K44" s="71"/>
    </row>
    <row r="45" spans="1:11" ht="15.75" x14ac:dyDescent="0.25">
      <c r="A45" s="532" t="s">
        <v>46</v>
      </c>
      <c r="B45" s="532"/>
      <c r="C45" s="34"/>
      <c r="D45" s="533" t="s">
        <v>77</v>
      </c>
      <c r="E45" s="533"/>
      <c r="F45" s="533"/>
      <c r="G45" s="533"/>
      <c r="H45" s="533"/>
      <c r="I45" s="34"/>
      <c r="J45" s="534" t="s">
        <v>48</v>
      </c>
      <c r="K45" s="534"/>
    </row>
  </sheetData>
  <sheetProtection password="CE28" sheet="1" objects="1" scenarios="1"/>
  <mergeCells count="20">
    <mergeCell ref="A37:K37"/>
    <mergeCell ref="A38:B38"/>
    <mergeCell ref="A39:B39"/>
    <mergeCell ref="A40:B40"/>
    <mergeCell ref="A10:K10"/>
    <mergeCell ref="A41:B41"/>
    <mergeCell ref="A42:B42"/>
    <mergeCell ref="A45:B45"/>
    <mergeCell ref="D45:H45"/>
    <mergeCell ref="J45:K45"/>
    <mergeCell ref="A7:K7"/>
    <mergeCell ref="A5:K5"/>
    <mergeCell ref="A8:C8"/>
    <mergeCell ref="D8:K9"/>
    <mergeCell ref="A9:C9"/>
    <mergeCell ref="A1:K1"/>
    <mergeCell ref="A2:K2"/>
    <mergeCell ref="A3:K3"/>
    <mergeCell ref="A4:K4"/>
    <mergeCell ref="A6:K6"/>
  </mergeCells>
  <printOptions horizontalCentered="1"/>
  <pageMargins left="0" right="0" top="0.5" bottom="0" header="0" footer="0"/>
  <pageSetup paperSize="9" scale="94"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G56"/>
  <sheetViews>
    <sheetView showGridLines="0" view="pageBreakPreview" zoomScale="85" zoomScaleNormal="100" zoomScaleSheetLayoutView="85" workbookViewId="0">
      <pane ySplit="9" topLeftCell="A10" activePane="bottomLeft" state="frozen"/>
      <selection pane="bottomLeft" activeCell="H16" sqref="H16"/>
    </sheetView>
  </sheetViews>
  <sheetFormatPr defaultColWidth="8.7109375" defaultRowHeight="17.25" x14ac:dyDescent="0.25"/>
  <cols>
    <col min="1" max="1" width="16.5703125" style="231" customWidth="1"/>
    <col min="2" max="4" width="16.5703125" style="121" customWidth="1"/>
    <col min="5" max="5" width="16.5703125" style="231" customWidth="1"/>
    <col min="6" max="6" width="16.5703125" style="239" customWidth="1"/>
    <col min="7" max="7" width="9.42578125" style="231" customWidth="1"/>
    <col min="8" max="8" width="18.140625" style="239" bestFit="1" customWidth="1"/>
    <col min="9" max="9" width="15.140625" style="239" bestFit="1" customWidth="1"/>
    <col min="10" max="10" width="14.140625" style="239" bestFit="1" customWidth="1"/>
    <col min="11" max="11" width="12.85546875" style="239" bestFit="1" customWidth="1"/>
    <col min="12" max="16384" width="8.7109375" style="239"/>
  </cols>
  <sheetData>
    <row r="1" spans="1:7" ht="15" customHeight="1" x14ac:dyDescent="0.25">
      <c r="A1" s="512" t="s">
        <v>514</v>
      </c>
      <c r="B1" s="512"/>
      <c r="C1" s="512"/>
      <c r="D1" s="512"/>
      <c r="E1" s="512"/>
      <c r="F1" s="512"/>
    </row>
    <row r="2" spans="1:7" ht="15" customHeight="1" x14ac:dyDescent="0.25">
      <c r="A2" s="512" t="str">
        <f>'All Form Data'!C2</f>
        <v>†mkbt b‡f¤^i 2024 - †deªæqvix 2025</v>
      </c>
      <c r="B2" s="512"/>
      <c r="C2" s="512"/>
      <c r="D2" s="512"/>
      <c r="E2" s="512"/>
      <c r="F2" s="512"/>
    </row>
    <row r="3" spans="1:7" ht="15" customHeight="1" x14ac:dyDescent="0.25">
      <c r="A3" s="512" t="str">
        <f>'All Form Data'!C3</f>
        <v>cÖwk¶Y cÖ`vbKvix cÖwZôvb t  BD‡mc AvgevMvb wUwfBwU Bbw÷wUDU|</v>
      </c>
      <c r="B3" s="512"/>
      <c r="C3" s="512"/>
      <c r="D3" s="512"/>
      <c r="E3" s="512"/>
      <c r="F3" s="512"/>
    </row>
    <row r="4" spans="1:7" ht="15" customHeight="1" x14ac:dyDescent="0.25">
      <c r="A4" s="512" t="str">
        <f>'All Form Data'!C4</f>
        <v>†UªW t B‡jKwUªK¨vj BÝU‡jkb GÛ †gBb‡Ub¨vÝ</v>
      </c>
      <c r="B4" s="512"/>
      <c r="C4" s="512"/>
      <c r="D4" s="512"/>
      <c r="E4" s="512"/>
      <c r="F4" s="512"/>
    </row>
    <row r="5" spans="1:7" ht="15" customHeight="1" x14ac:dyDescent="0.25">
      <c r="A5" s="512" t="s">
        <v>508</v>
      </c>
      <c r="B5" s="512"/>
      <c r="C5" s="512"/>
      <c r="D5" s="512"/>
      <c r="E5" s="512"/>
      <c r="F5" s="512"/>
      <c r="G5" s="110"/>
    </row>
    <row r="6" spans="1:7" ht="1.5" customHeight="1" thickBot="1" x14ac:dyDescent="0.3">
      <c r="A6" s="540"/>
      <c r="B6" s="540"/>
      <c r="C6" s="540"/>
      <c r="D6" s="540"/>
      <c r="E6" s="540"/>
      <c r="F6" s="540"/>
      <c r="G6" s="232"/>
    </row>
    <row r="7" spans="1:7" ht="13.5" customHeight="1" thickBot="1" x14ac:dyDescent="0.3">
      <c r="A7" s="541" t="s">
        <v>102</v>
      </c>
      <c r="B7" s="542"/>
      <c r="C7" s="542"/>
      <c r="D7" s="542"/>
      <c r="E7" s="542"/>
      <c r="F7" s="543"/>
      <c r="G7" s="111"/>
    </row>
    <row r="8" spans="1:7" ht="1.5" hidden="1" customHeight="1" thickBot="1" x14ac:dyDescent="0.3">
      <c r="A8" s="56"/>
      <c r="B8" s="56"/>
      <c r="C8" s="56"/>
      <c r="D8" s="56"/>
      <c r="E8" s="56"/>
      <c r="F8" s="56"/>
      <c r="G8" s="111"/>
    </row>
    <row r="9" spans="1:7" ht="16.5" thickBot="1" x14ac:dyDescent="0.3">
      <c r="A9" s="112" t="s">
        <v>103</v>
      </c>
      <c r="B9" s="113" t="s">
        <v>104</v>
      </c>
      <c r="C9" s="113" t="s">
        <v>36</v>
      </c>
      <c r="D9" s="114" t="s">
        <v>103</v>
      </c>
      <c r="E9" s="113" t="s">
        <v>104</v>
      </c>
      <c r="F9" s="115" t="s">
        <v>36</v>
      </c>
      <c r="G9" s="116"/>
    </row>
    <row r="10" spans="1:7" ht="14.45" customHeight="1" x14ac:dyDescent="0.25">
      <c r="A10" s="117" t="s">
        <v>105</v>
      </c>
      <c r="B10" s="250">
        <v>45600</v>
      </c>
      <c r="C10" s="118"/>
      <c r="D10" s="119" t="s">
        <v>106</v>
      </c>
      <c r="E10" s="250">
        <v>45658</v>
      </c>
      <c r="F10" s="118"/>
      <c r="G10" s="116"/>
    </row>
    <row r="11" spans="1:7" ht="14.45" customHeight="1" x14ac:dyDescent="0.25">
      <c r="A11" s="238" t="s">
        <v>107</v>
      </c>
      <c r="B11" s="251">
        <v>45601</v>
      </c>
      <c r="C11" s="120"/>
      <c r="D11" s="237" t="s">
        <v>108</v>
      </c>
      <c r="E11" s="251">
        <v>45659</v>
      </c>
      <c r="F11" s="120"/>
      <c r="G11" s="116"/>
    </row>
    <row r="12" spans="1:7" ht="14.45" customHeight="1" x14ac:dyDescent="0.25">
      <c r="A12" s="238" t="s">
        <v>109</v>
      </c>
      <c r="B12" s="251">
        <v>45602</v>
      </c>
      <c r="C12" s="120"/>
      <c r="D12" s="237" t="s">
        <v>110</v>
      </c>
      <c r="E12" s="251">
        <v>45662</v>
      </c>
      <c r="F12" s="120"/>
      <c r="G12" s="116"/>
    </row>
    <row r="13" spans="1:7" ht="14.45" customHeight="1" x14ac:dyDescent="0.25">
      <c r="A13" s="238" t="s">
        <v>111</v>
      </c>
      <c r="B13" s="251">
        <v>45603</v>
      </c>
      <c r="C13" s="120"/>
      <c r="D13" s="237" t="s">
        <v>112</v>
      </c>
      <c r="E13" s="251">
        <v>45663</v>
      </c>
      <c r="F13" s="120"/>
      <c r="G13" s="116"/>
    </row>
    <row r="14" spans="1:7" ht="14.45" customHeight="1" x14ac:dyDescent="0.25">
      <c r="A14" s="238" t="s">
        <v>113</v>
      </c>
      <c r="B14" s="251">
        <v>45605</v>
      </c>
      <c r="C14" s="120"/>
      <c r="D14" s="237" t="s">
        <v>114</v>
      </c>
      <c r="E14" s="251">
        <v>45664</v>
      </c>
      <c r="F14" s="120"/>
      <c r="G14" s="116"/>
    </row>
    <row r="15" spans="1:7" ht="14.45" customHeight="1" x14ac:dyDescent="0.25">
      <c r="A15" s="238" t="s">
        <v>115</v>
      </c>
      <c r="B15" s="251">
        <v>45606</v>
      </c>
      <c r="C15" s="120"/>
      <c r="D15" s="237" t="s">
        <v>116</v>
      </c>
      <c r="E15" s="251">
        <v>45665</v>
      </c>
      <c r="F15" s="120"/>
      <c r="G15" s="116"/>
    </row>
    <row r="16" spans="1:7" ht="14.45" customHeight="1" x14ac:dyDescent="0.25">
      <c r="A16" s="238" t="s">
        <v>117</v>
      </c>
      <c r="B16" s="251">
        <v>45607</v>
      </c>
      <c r="C16" s="120"/>
      <c r="D16" s="237" t="s">
        <v>118</v>
      </c>
      <c r="E16" s="251">
        <v>45666</v>
      </c>
      <c r="F16" s="120"/>
      <c r="G16" s="116"/>
    </row>
    <row r="17" spans="1:7" ht="14.45" customHeight="1" x14ac:dyDescent="0.25">
      <c r="A17" s="238" t="s">
        <v>119</v>
      </c>
      <c r="B17" s="251">
        <v>45608</v>
      </c>
      <c r="C17" s="120"/>
      <c r="D17" s="237" t="s">
        <v>120</v>
      </c>
      <c r="E17" s="251">
        <v>45669</v>
      </c>
      <c r="F17" s="120"/>
      <c r="G17" s="116"/>
    </row>
    <row r="18" spans="1:7" ht="14.45" customHeight="1" x14ac:dyDescent="0.25">
      <c r="A18" s="238" t="s">
        <v>121</v>
      </c>
      <c r="B18" s="251">
        <v>45609</v>
      </c>
      <c r="C18" s="120"/>
      <c r="D18" s="237" t="s">
        <v>122</v>
      </c>
      <c r="E18" s="251">
        <v>45670</v>
      </c>
      <c r="F18" s="120"/>
      <c r="G18" s="116"/>
    </row>
    <row r="19" spans="1:7" ht="14.45" customHeight="1" x14ac:dyDescent="0.25">
      <c r="A19" s="238" t="s">
        <v>123</v>
      </c>
      <c r="B19" s="251">
        <v>45610</v>
      </c>
      <c r="C19" s="120"/>
      <c r="D19" s="237" t="s">
        <v>124</v>
      </c>
      <c r="E19" s="251">
        <v>45671</v>
      </c>
      <c r="F19" s="120"/>
      <c r="G19" s="116"/>
    </row>
    <row r="20" spans="1:7" ht="14.45" customHeight="1" x14ac:dyDescent="0.25">
      <c r="A20" s="238" t="s">
        <v>125</v>
      </c>
      <c r="B20" s="251">
        <v>45612</v>
      </c>
      <c r="C20" s="120"/>
      <c r="D20" s="237" t="s">
        <v>126</v>
      </c>
      <c r="E20" s="251">
        <v>45672</v>
      </c>
      <c r="F20" s="120"/>
      <c r="G20" s="116"/>
    </row>
    <row r="21" spans="1:7" ht="14.45" customHeight="1" x14ac:dyDescent="0.25">
      <c r="A21" s="238" t="s">
        <v>127</v>
      </c>
      <c r="B21" s="251">
        <v>45613</v>
      </c>
      <c r="C21" s="120"/>
      <c r="D21" s="237" t="s">
        <v>128</v>
      </c>
      <c r="E21" s="251">
        <v>45673</v>
      </c>
      <c r="F21" s="120"/>
      <c r="G21" s="116"/>
    </row>
    <row r="22" spans="1:7" ht="14.45" customHeight="1" x14ac:dyDescent="0.25">
      <c r="A22" s="238" t="s">
        <v>129</v>
      </c>
      <c r="B22" s="251">
        <v>45614</v>
      </c>
      <c r="C22" s="120"/>
      <c r="D22" s="237" t="s">
        <v>130</v>
      </c>
      <c r="E22" s="251">
        <v>45676</v>
      </c>
      <c r="F22" s="120"/>
      <c r="G22" s="116"/>
    </row>
    <row r="23" spans="1:7" ht="14.45" customHeight="1" x14ac:dyDescent="0.25">
      <c r="A23" s="238" t="s">
        <v>131</v>
      </c>
      <c r="B23" s="251">
        <v>45615</v>
      </c>
      <c r="C23" s="120"/>
      <c r="D23" s="237" t="s">
        <v>132</v>
      </c>
      <c r="E23" s="251">
        <v>45677</v>
      </c>
      <c r="F23" s="120"/>
      <c r="G23" s="116"/>
    </row>
    <row r="24" spans="1:7" ht="14.45" customHeight="1" x14ac:dyDescent="0.25">
      <c r="A24" s="238" t="s">
        <v>133</v>
      </c>
      <c r="B24" s="251">
        <v>45616</v>
      </c>
      <c r="C24" s="120"/>
      <c r="D24" s="237" t="s">
        <v>134</v>
      </c>
      <c r="E24" s="251">
        <v>45678</v>
      </c>
      <c r="F24" s="120"/>
      <c r="G24" s="116"/>
    </row>
    <row r="25" spans="1:7" ht="14.45" customHeight="1" x14ac:dyDescent="0.25">
      <c r="A25" s="238" t="s">
        <v>135</v>
      </c>
      <c r="B25" s="251">
        <v>45617</v>
      </c>
      <c r="C25" s="87"/>
      <c r="D25" s="237" t="s">
        <v>136</v>
      </c>
      <c r="E25" s="251">
        <v>45679</v>
      </c>
      <c r="F25" s="87"/>
      <c r="G25" s="116"/>
    </row>
    <row r="26" spans="1:7" ht="14.45" customHeight="1" x14ac:dyDescent="0.25">
      <c r="A26" s="238" t="s">
        <v>137</v>
      </c>
      <c r="B26" s="251">
        <v>45619</v>
      </c>
      <c r="C26" s="87"/>
      <c r="D26" s="237" t="s">
        <v>138</v>
      </c>
      <c r="E26" s="251">
        <v>45680</v>
      </c>
      <c r="F26" s="87"/>
      <c r="G26" s="116"/>
    </row>
    <row r="27" spans="1:7" ht="14.45" customHeight="1" x14ac:dyDescent="0.25">
      <c r="A27" s="238" t="s">
        <v>139</v>
      </c>
      <c r="B27" s="251">
        <v>45620</v>
      </c>
      <c r="C27" s="87"/>
      <c r="D27" s="237" t="s">
        <v>140</v>
      </c>
      <c r="E27" s="251">
        <v>45683</v>
      </c>
      <c r="F27" s="87"/>
      <c r="G27" s="116"/>
    </row>
    <row r="28" spans="1:7" ht="14.45" customHeight="1" x14ac:dyDescent="0.25">
      <c r="A28" s="238" t="s">
        <v>141</v>
      </c>
      <c r="B28" s="251">
        <v>45621</v>
      </c>
      <c r="C28" s="87"/>
      <c r="D28" s="237" t="s">
        <v>142</v>
      </c>
      <c r="E28" s="251">
        <v>45684</v>
      </c>
      <c r="F28" s="87"/>
      <c r="G28" s="116"/>
    </row>
    <row r="29" spans="1:7" ht="14.45" customHeight="1" x14ac:dyDescent="0.25">
      <c r="A29" s="238" t="s">
        <v>143</v>
      </c>
      <c r="B29" s="251">
        <v>45622</v>
      </c>
      <c r="C29" s="87"/>
      <c r="D29" s="237" t="s">
        <v>144</v>
      </c>
      <c r="E29" s="251">
        <v>45685</v>
      </c>
      <c r="F29" s="87"/>
      <c r="G29" s="116"/>
    </row>
    <row r="30" spans="1:7" ht="14.45" customHeight="1" x14ac:dyDescent="0.25">
      <c r="A30" s="238" t="s">
        <v>145</v>
      </c>
      <c r="B30" s="251">
        <v>45623</v>
      </c>
      <c r="C30" s="87"/>
      <c r="D30" s="237" t="s">
        <v>146</v>
      </c>
      <c r="E30" s="251">
        <v>45686</v>
      </c>
      <c r="F30" s="87"/>
      <c r="G30" s="116"/>
    </row>
    <row r="31" spans="1:7" ht="14.45" customHeight="1" x14ac:dyDescent="0.25">
      <c r="A31" s="238" t="s">
        <v>147</v>
      </c>
      <c r="B31" s="251">
        <v>45624</v>
      </c>
      <c r="C31" s="87"/>
      <c r="D31" s="237" t="s">
        <v>148</v>
      </c>
      <c r="E31" s="251">
        <v>45687</v>
      </c>
      <c r="F31" s="87"/>
      <c r="G31" s="116"/>
    </row>
    <row r="32" spans="1:7" ht="14.45" customHeight="1" x14ac:dyDescent="0.25">
      <c r="A32" s="238" t="s">
        <v>149</v>
      </c>
      <c r="B32" s="251">
        <v>45626</v>
      </c>
      <c r="C32" s="87"/>
      <c r="D32" s="237" t="s">
        <v>150</v>
      </c>
      <c r="E32" s="251">
        <v>45690</v>
      </c>
      <c r="F32" s="87"/>
      <c r="G32" s="116"/>
    </row>
    <row r="33" spans="1:7" ht="14.45" customHeight="1" x14ac:dyDescent="0.25">
      <c r="A33" s="238" t="s">
        <v>151</v>
      </c>
      <c r="B33" s="251">
        <v>45627</v>
      </c>
      <c r="C33" s="87"/>
      <c r="D33" s="237" t="s">
        <v>152</v>
      </c>
      <c r="E33" s="251">
        <v>45691</v>
      </c>
      <c r="F33" s="87"/>
      <c r="G33" s="116"/>
    </row>
    <row r="34" spans="1:7" ht="14.45" customHeight="1" x14ac:dyDescent="0.25">
      <c r="A34" s="238" t="s">
        <v>153</v>
      </c>
      <c r="B34" s="251">
        <v>45628</v>
      </c>
      <c r="C34" s="87"/>
      <c r="D34" s="237" t="s">
        <v>154</v>
      </c>
      <c r="E34" s="251">
        <v>45692</v>
      </c>
      <c r="F34" s="87"/>
      <c r="G34" s="116"/>
    </row>
    <row r="35" spans="1:7" ht="14.45" customHeight="1" x14ac:dyDescent="0.25">
      <c r="A35" s="238" t="s">
        <v>155</v>
      </c>
      <c r="B35" s="251">
        <v>45629</v>
      </c>
      <c r="C35" s="87"/>
      <c r="D35" s="237" t="s">
        <v>156</v>
      </c>
      <c r="E35" s="251">
        <v>45693</v>
      </c>
      <c r="F35" s="87"/>
      <c r="G35" s="116"/>
    </row>
    <row r="36" spans="1:7" ht="14.45" customHeight="1" x14ac:dyDescent="0.25">
      <c r="A36" s="238" t="s">
        <v>157</v>
      </c>
      <c r="B36" s="251">
        <v>45630</v>
      </c>
      <c r="C36" s="87"/>
      <c r="D36" s="237" t="s">
        <v>158</v>
      </c>
      <c r="E36" s="251">
        <v>45694</v>
      </c>
      <c r="F36" s="87"/>
      <c r="G36" s="116"/>
    </row>
    <row r="37" spans="1:7" ht="14.45" customHeight="1" x14ac:dyDescent="0.25">
      <c r="A37" s="238" t="s">
        <v>159</v>
      </c>
      <c r="B37" s="251">
        <v>45631</v>
      </c>
      <c r="C37" s="87"/>
      <c r="D37" s="237" t="s">
        <v>160</v>
      </c>
      <c r="E37" s="251">
        <v>45697</v>
      </c>
      <c r="F37" s="87"/>
      <c r="G37" s="116"/>
    </row>
    <row r="38" spans="1:7" ht="14.45" customHeight="1" x14ac:dyDescent="0.25">
      <c r="A38" s="238" t="s">
        <v>161</v>
      </c>
      <c r="B38" s="251">
        <v>45633</v>
      </c>
      <c r="C38" s="87"/>
      <c r="D38" s="237" t="s">
        <v>162</v>
      </c>
      <c r="E38" s="251">
        <v>45698</v>
      </c>
      <c r="F38" s="87"/>
      <c r="G38" s="116"/>
    </row>
    <row r="39" spans="1:7" ht="14.45" customHeight="1" x14ac:dyDescent="0.25">
      <c r="A39" s="238" t="s">
        <v>163</v>
      </c>
      <c r="B39" s="251">
        <v>45634</v>
      </c>
      <c r="C39" s="87"/>
      <c r="D39" s="237" t="s">
        <v>164</v>
      </c>
      <c r="E39" s="251">
        <v>45699</v>
      </c>
      <c r="F39" s="87"/>
      <c r="G39" s="116"/>
    </row>
    <row r="40" spans="1:7" ht="14.45" customHeight="1" x14ac:dyDescent="0.25">
      <c r="A40" s="238" t="s">
        <v>165</v>
      </c>
      <c r="B40" s="251">
        <v>45635</v>
      </c>
      <c r="C40" s="87"/>
      <c r="D40" s="237" t="s">
        <v>166</v>
      </c>
      <c r="E40" s="251">
        <v>45700</v>
      </c>
      <c r="F40" s="87"/>
      <c r="G40" s="116"/>
    </row>
    <row r="41" spans="1:7" ht="14.45" customHeight="1" x14ac:dyDescent="0.25">
      <c r="A41" s="238" t="s">
        <v>167</v>
      </c>
      <c r="B41" s="251">
        <v>45636</v>
      </c>
      <c r="C41" s="87"/>
      <c r="D41" s="237" t="s">
        <v>168</v>
      </c>
      <c r="E41" s="251">
        <v>45701</v>
      </c>
      <c r="F41" s="87"/>
      <c r="G41" s="116"/>
    </row>
    <row r="42" spans="1:7" ht="14.45" customHeight="1" x14ac:dyDescent="0.25">
      <c r="A42" s="238" t="s">
        <v>169</v>
      </c>
      <c r="B42" s="251">
        <v>45637</v>
      </c>
      <c r="C42" s="87"/>
      <c r="D42" s="237" t="s">
        <v>170</v>
      </c>
      <c r="E42" s="251">
        <v>45704</v>
      </c>
      <c r="F42" s="87"/>
      <c r="G42" s="116"/>
    </row>
    <row r="43" spans="1:7" ht="14.45" customHeight="1" x14ac:dyDescent="0.25">
      <c r="A43" s="238" t="s">
        <v>171</v>
      </c>
      <c r="B43" s="251">
        <v>45638</v>
      </c>
      <c r="C43" s="87"/>
      <c r="D43" s="237" t="s">
        <v>172</v>
      </c>
      <c r="E43" s="251">
        <v>45705</v>
      </c>
      <c r="F43" s="87"/>
      <c r="G43" s="116"/>
    </row>
    <row r="44" spans="1:7" ht="14.45" customHeight="1" x14ac:dyDescent="0.25">
      <c r="A44" s="238" t="s">
        <v>173</v>
      </c>
      <c r="B44" s="251">
        <v>45641</v>
      </c>
      <c r="C44" s="87"/>
      <c r="D44" s="237" t="s">
        <v>174</v>
      </c>
      <c r="E44" s="251">
        <v>45706</v>
      </c>
      <c r="F44" s="87"/>
      <c r="G44" s="116"/>
    </row>
    <row r="45" spans="1:7" ht="14.45" customHeight="1" x14ac:dyDescent="0.25">
      <c r="A45" s="238" t="s">
        <v>175</v>
      </c>
      <c r="B45" s="251">
        <v>45643</v>
      </c>
      <c r="C45" s="87"/>
      <c r="D45" s="237" t="s">
        <v>176</v>
      </c>
      <c r="E45" s="251">
        <v>45707</v>
      </c>
      <c r="F45" s="87"/>
      <c r="G45" s="116"/>
    </row>
    <row r="46" spans="1:7" ht="14.45" customHeight="1" x14ac:dyDescent="0.25">
      <c r="A46" s="238" t="s">
        <v>177</v>
      </c>
      <c r="B46" s="251">
        <v>45644</v>
      </c>
      <c r="C46" s="87"/>
      <c r="D46" s="237" t="s">
        <v>178</v>
      </c>
      <c r="E46" s="251">
        <v>45708</v>
      </c>
      <c r="F46" s="87"/>
      <c r="G46" s="116"/>
    </row>
    <row r="47" spans="1:7" ht="14.45" customHeight="1" x14ac:dyDescent="0.25">
      <c r="A47" s="238" t="s">
        <v>179</v>
      </c>
      <c r="B47" s="251">
        <v>45645</v>
      </c>
      <c r="C47" s="87"/>
      <c r="D47" s="237" t="s">
        <v>180</v>
      </c>
      <c r="E47" s="251">
        <v>45711</v>
      </c>
      <c r="F47" s="87"/>
      <c r="G47" s="116"/>
    </row>
    <row r="48" spans="1:7" ht="14.45" customHeight="1" x14ac:dyDescent="0.25">
      <c r="A48" s="238" t="s">
        <v>181</v>
      </c>
      <c r="B48" s="251">
        <v>45648</v>
      </c>
      <c r="C48" s="87"/>
      <c r="D48" s="237" t="s">
        <v>182</v>
      </c>
      <c r="E48" s="251">
        <v>45712</v>
      </c>
      <c r="F48" s="87"/>
      <c r="G48" s="116"/>
    </row>
    <row r="49" spans="1:7" ht="14.45" customHeight="1" x14ac:dyDescent="0.25">
      <c r="A49" s="238" t="s">
        <v>183</v>
      </c>
      <c r="B49" s="251">
        <v>45649</v>
      </c>
      <c r="C49" s="87"/>
      <c r="D49" s="237" t="s">
        <v>184</v>
      </c>
      <c r="E49" s="251">
        <v>45713</v>
      </c>
      <c r="F49" s="87"/>
      <c r="G49" s="116"/>
    </row>
    <row r="50" spans="1:7" ht="14.45" customHeight="1" x14ac:dyDescent="0.25">
      <c r="A50" s="238" t="s">
        <v>185</v>
      </c>
      <c r="B50" s="251">
        <v>45650</v>
      </c>
      <c r="C50" s="87"/>
      <c r="D50" s="237" t="s">
        <v>186</v>
      </c>
      <c r="E50" s="251">
        <v>45715</v>
      </c>
      <c r="F50" s="87"/>
      <c r="G50" s="116"/>
    </row>
    <row r="51" spans="1:7" ht="14.45" customHeight="1" x14ac:dyDescent="0.25">
      <c r="A51" s="238" t="s">
        <v>187</v>
      </c>
      <c r="B51" s="251">
        <v>45655</v>
      </c>
      <c r="C51" s="87"/>
      <c r="D51" s="237" t="s">
        <v>188</v>
      </c>
      <c r="E51" s="251">
        <v>45718</v>
      </c>
      <c r="F51" s="87"/>
      <c r="G51" s="116"/>
    </row>
    <row r="52" spans="1:7" ht="14.45" customHeight="1" x14ac:dyDescent="0.25">
      <c r="A52" s="238" t="s">
        <v>189</v>
      </c>
      <c r="B52" s="251">
        <v>45656</v>
      </c>
      <c r="C52" s="87"/>
      <c r="D52" s="237" t="s">
        <v>190</v>
      </c>
      <c r="E52" s="251">
        <v>45719</v>
      </c>
      <c r="F52" s="87"/>
      <c r="G52" s="116"/>
    </row>
    <row r="53" spans="1:7" ht="14.45" customHeight="1" x14ac:dyDescent="0.25">
      <c r="A53" s="238" t="s">
        <v>191</v>
      </c>
      <c r="B53" s="251">
        <v>45657</v>
      </c>
      <c r="C53" s="87"/>
      <c r="D53" s="237" t="s">
        <v>192</v>
      </c>
      <c r="E53" s="251">
        <v>45720</v>
      </c>
      <c r="F53" s="87"/>
      <c r="G53" s="116"/>
    </row>
    <row r="54" spans="1:7" ht="57" customHeight="1" x14ac:dyDescent="0.35">
      <c r="A54" s="544" t="s">
        <v>53</v>
      </c>
      <c r="B54" s="544"/>
      <c r="E54" s="545" t="s">
        <v>54</v>
      </c>
      <c r="F54" s="545"/>
    </row>
    <row r="56" spans="1:7" x14ac:dyDescent="0.25">
      <c r="A56" s="539"/>
      <c r="B56" s="539"/>
      <c r="E56" s="539"/>
      <c r="F56" s="539"/>
      <c r="G56" s="539"/>
    </row>
  </sheetData>
  <sheetProtection password="CE28" sheet="1" objects="1" scenarios="1"/>
  <mergeCells count="11">
    <mergeCell ref="A1:F1"/>
    <mergeCell ref="A2:F2"/>
    <mergeCell ref="A3:F3"/>
    <mergeCell ref="A4:F4"/>
    <mergeCell ref="A56:B56"/>
    <mergeCell ref="E56:G56"/>
    <mergeCell ref="A5:F5"/>
    <mergeCell ref="A6:F6"/>
    <mergeCell ref="A7:F7"/>
    <mergeCell ref="A54:B54"/>
    <mergeCell ref="E54:F54"/>
  </mergeCells>
  <printOptions horizontalCentered="1"/>
  <pageMargins left="0" right="0" top="0.25" bottom="0" header="0" footer="0"/>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L630"/>
  <sheetViews>
    <sheetView showGridLines="0" view="pageBreakPreview" zoomScale="85" zoomScaleNormal="100" zoomScaleSheetLayoutView="85" workbookViewId="0">
      <pane xSplit="1" ySplit="10" topLeftCell="B92" activePane="bottomRight" state="frozen"/>
      <selection pane="topRight" activeCell="B1" sqref="B1"/>
      <selection pane="bottomLeft" activeCell="A11" sqref="A11"/>
      <selection pane="bottomRight" sqref="A1:L1"/>
    </sheetView>
  </sheetViews>
  <sheetFormatPr defaultColWidth="8.7109375" defaultRowHeight="15.75" x14ac:dyDescent="0.25"/>
  <cols>
    <col min="1" max="1" width="3.5703125" style="227" customWidth="1"/>
    <col min="2" max="2" width="10.5703125" style="135" customWidth="1"/>
    <col min="3" max="4" width="9.5703125" style="135" customWidth="1"/>
    <col min="5" max="5" width="4.5703125" style="227" customWidth="1"/>
    <col min="6" max="6" width="32.5703125" style="227" customWidth="1"/>
    <col min="7" max="7" width="3.5703125" style="227" customWidth="1"/>
    <col min="8" max="8" width="10.5703125" style="227" customWidth="1"/>
    <col min="9" max="10" width="9.5703125" style="227" customWidth="1"/>
    <col min="11" max="11" width="4.5703125" style="227" customWidth="1"/>
    <col min="12" max="12" width="32.5703125" style="227" customWidth="1"/>
    <col min="13" max="16384" width="8.7109375" style="227"/>
  </cols>
  <sheetData>
    <row r="1" spans="1:12" ht="15" customHeight="1" x14ac:dyDescent="0.25">
      <c r="A1" s="505" t="s">
        <v>515</v>
      </c>
      <c r="B1" s="505"/>
      <c r="C1" s="505"/>
      <c r="D1" s="505"/>
      <c r="E1" s="505"/>
      <c r="F1" s="505"/>
      <c r="G1" s="505"/>
      <c r="H1" s="505"/>
      <c r="I1" s="505"/>
      <c r="J1" s="505"/>
      <c r="K1" s="505"/>
      <c r="L1" s="505"/>
    </row>
    <row r="2" spans="1:12" ht="15" customHeight="1" x14ac:dyDescent="0.25">
      <c r="A2" s="505" t="str">
        <f>'All Form Data'!C2</f>
        <v>†mkbt b‡f¤^i 2024 - †deªæqvix 2025</v>
      </c>
      <c r="B2" s="505"/>
      <c r="C2" s="505"/>
      <c r="D2" s="505"/>
      <c r="E2" s="505"/>
      <c r="F2" s="505"/>
      <c r="G2" s="505"/>
      <c r="H2" s="505"/>
      <c r="I2" s="505"/>
      <c r="J2" s="505"/>
      <c r="K2" s="505"/>
      <c r="L2" s="505"/>
    </row>
    <row r="3" spans="1:12" ht="15" customHeight="1" x14ac:dyDescent="0.25">
      <c r="A3" s="505" t="str">
        <f>'All Form Data'!C3</f>
        <v>cÖwk¶Y cÖ`vbKvix cÖwZôvb t  BD‡mc AvgevMvb wUwfBwU Bbw÷wUDU|</v>
      </c>
      <c r="B3" s="505"/>
      <c r="C3" s="505"/>
      <c r="D3" s="505"/>
      <c r="E3" s="505"/>
      <c r="F3" s="505"/>
      <c r="G3" s="505"/>
      <c r="H3" s="505"/>
      <c r="I3" s="505"/>
      <c r="J3" s="505"/>
      <c r="K3" s="505"/>
      <c r="L3" s="505"/>
    </row>
    <row r="4" spans="1:12" ht="15" customHeight="1" x14ac:dyDescent="0.25">
      <c r="A4" s="505" t="str">
        <f>'All Form Data'!C4</f>
        <v>†UªW t B‡jKwUªK¨vj BÝU‡jkb GÛ †gBb‡Ub¨vÝ</v>
      </c>
      <c r="B4" s="505"/>
      <c r="C4" s="505"/>
      <c r="D4" s="505"/>
      <c r="E4" s="505"/>
      <c r="F4" s="505"/>
      <c r="G4" s="505"/>
      <c r="H4" s="505"/>
      <c r="I4" s="505"/>
      <c r="J4" s="505"/>
      <c r="K4" s="505"/>
      <c r="L4" s="505"/>
    </row>
    <row r="5" spans="1:12" ht="15" customHeight="1" x14ac:dyDescent="0.25">
      <c r="A5" s="557" t="s">
        <v>503</v>
      </c>
      <c r="B5" s="557"/>
      <c r="C5" s="557"/>
      <c r="D5" s="557"/>
      <c r="E5" s="557"/>
      <c r="F5" s="557"/>
      <c r="G5" s="557"/>
      <c r="H5" s="557"/>
      <c r="I5" s="557"/>
      <c r="J5" s="557"/>
      <c r="K5" s="557"/>
      <c r="L5" s="557"/>
    </row>
    <row r="6" spans="1:12" s="239" customFormat="1" ht="5.45" customHeight="1" thickBot="1" x14ac:dyDescent="0.3">
      <c r="A6" s="577"/>
      <c r="B6" s="577"/>
      <c r="C6" s="577"/>
      <c r="D6" s="577"/>
      <c r="E6" s="577"/>
      <c r="F6" s="577"/>
      <c r="G6" s="577"/>
      <c r="H6" s="577"/>
      <c r="I6" s="577"/>
      <c r="J6" s="577"/>
      <c r="K6" s="577"/>
      <c r="L6" s="577"/>
    </row>
    <row r="7" spans="1:12" ht="18" customHeight="1" thickBot="1" x14ac:dyDescent="0.3">
      <c r="A7" s="578" t="s">
        <v>193</v>
      </c>
      <c r="B7" s="579"/>
      <c r="C7" s="579"/>
      <c r="D7" s="579"/>
      <c r="E7" s="579"/>
      <c r="F7" s="580" t="s">
        <v>194</v>
      </c>
      <c r="G7" s="580"/>
      <c r="H7" s="580" t="s">
        <v>195</v>
      </c>
      <c r="I7" s="580"/>
      <c r="J7" s="580"/>
      <c r="K7" s="581" t="s">
        <v>196</v>
      </c>
      <c r="L7" s="582"/>
    </row>
    <row r="8" spans="1:12" ht="18" customHeight="1" thickTop="1" thickBot="1" x14ac:dyDescent="0.3">
      <c r="A8" s="567" t="s">
        <v>197</v>
      </c>
      <c r="B8" s="568"/>
      <c r="C8" s="568"/>
      <c r="D8" s="568"/>
      <c r="E8" s="569"/>
      <c r="F8" s="570" t="s">
        <v>198</v>
      </c>
      <c r="G8" s="571"/>
      <c r="H8" s="571"/>
      <c r="I8" s="571"/>
      <c r="J8" s="571"/>
      <c r="K8" s="572" t="s">
        <v>199</v>
      </c>
      <c r="L8" s="573"/>
    </row>
    <row r="9" spans="1:12" ht="8.1" customHeight="1" x14ac:dyDescent="0.25">
      <c r="A9" s="574"/>
      <c r="B9" s="575"/>
      <c r="C9" s="575"/>
      <c r="D9" s="575"/>
      <c r="E9" s="575"/>
      <c r="F9" s="575"/>
      <c r="G9" s="575"/>
      <c r="H9" s="575"/>
      <c r="I9" s="575"/>
      <c r="J9" s="575"/>
      <c r="K9" s="575"/>
      <c r="L9" s="576"/>
    </row>
    <row r="10" spans="1:12" ht="18" customHeight="1" x14ac:dyDescent="0.25">
      <c r="A10" s="19" t="s">
        <v>200</v>
      </c>
      <c r="B10" s="122" t="s">
        <v>201</v>
      </c>
      <c r="C10" s="122" t="s">
        <v>202</v>
      </c>
      <c r="D10" s="122" t="s">
        <v>203</v>
      </c>
      <c r="E10" s="122" t="s">
        <v>204</v>
      </c>
      <c r="F10" s="122" t="s">
        <v>205</v>
      </c>
      <c r="G10" s="123" t="s">
        <v>200</v>
      </c>
      <c r="H10" s="122" t="s">
        <v>201</v>
      </c>
      <c r="I10" s="122" t="s">
        <v>202</v>
      </c>
      <c r="J10" s="122" t="s">
        <v>203</v>
      </c>
      <c r="K10" s="122" t="s">
        <v>204</v>
      </c>
      <c r="L10" s="124" t="s">
        <v>205</v>
      </c>
    </row>
    <row r="11" spans="1:12" ht="15.6" customHeight="1" x14ac:dyDescent="0.25">
      <c r="A11" s="546" t="s">
        <v>206</v>
      </c>
      <c r="B11" s="125">
        <f>Date!B2</f>
        <v>45600</v>
      </c>
      <c r="C11" s="126">
        <v>0.54166666666666663</v>
      </c>
      <c r="D11" s="126">
        <v>0.57291666666666663</v>
      </c>
      <c r="E11" s="235" t="s">
        <v>207</v>
      </c>
      <c r="F11" s="562" t="s">
        <v>208</v>
      </c>
      <c r="G11" s="562">
        <v>14</v>
      </c>
      <c r="H11" s="125">
        <f>Date!B28</f>
        <v>45615</v>
      </c>
      <c r="I11" s="126">
        <v>0.54166666666666663</v>
      </c>
      <c r="J11" s="126">
        <v>0.57291666666666663</v>
      </c>
      <c r="K11" s="127" t="s">
        <v>207</v>
      </c>
      <c r="L11" s="552" t="s">
        <v>209</v>
      </c>
    </row>
    <row r="12" spans="1:12" ht="15.6" customHeight="1" x14ac:dyDescent="0.25">
      <c r="A12" s="546"/>
      <c r="B12" s="125" t="str">
        <f>Date!B3</f>
        <v>Monday</v>
      </c>
      <c r="C12" s="126">
        <v>0.57291666666666663</v>
      </c>
      <c r="D12" s="126">
        <v>0.70833333333333337</v>
      </c>
      <c r="E12" s="235" t="s">
        <v>210</v>
      </c>
      <c r="F12" s="563"/>
      <c r="G12" s="563"/>
      <c r="H12" s="125" t="str">
        <f>Date!B29</f>
        <v>Tuesday</v>
      </c>
      <c r="I12" s="126">
        <v>0.57291666666666663</v>
      </c>
      <c r="J12" s="126">
        <v>0.70833333333333337</v>
      </c>
      <c r="K12" s="127" t="s">
        <v>210</v>
      </c>
      <c r="L12" s="556"/>
    </row>
    <row r="13" spans="1:12" ht="15.6" customHeight="1" x14ac:dyDescent="0.25">
      <c r="A13" s="546" t="s">
        <v>56</v>
      </c>
      <c r="B13" s="125">
        <f>Date!B4</f>
        <v>45601</v>
      </c>
      <c r="C13" s="126">
        <v>0.54166666666666663</v>
      </c>
      <c r="D13" s="126">
        <v>0.57291666666666663</v>
      </c>
      <c r="E13" s="235" t="s">
        <v>207</v>
      </c>
      <c r="F13" s="562" t="s">
        <v>208</v>
      </c>
      <c r="G13" s="562">
        <v>15</v>
      </c>
      <c r="H13" s="125">
        <f>Date!B30</f>
        <v>45616</v>
      </c>
      <c r="I13" s="126">
        <v>0.54166666666666663</v>
      </c>
      <c r="J13" s="126">
        <v>0.57291666666666663</v>
      </c>
      <c r="K13" s="127" t="s">
        <v>207</v>
      </c>
      <c r="L13" s="552" t="s">
        <v>209</v>
      </c>
    </row>
    <row r="14" spans="1:12" ht="15.6" customHeight="1" x14ac:dyDescent="0.25">
      <c r="A14" s="546"/>
      <c r="B14" s="125" t="str">
        <f>Date!B5</f>
        <v>Tuesday</v>
      </c>
      <c r="C14" s="126">
        <v>0.57291666666666663</v>
      </c>
      <c r="D14" s="126">
        <v>0.70833333333333337</v>
      </c>
      <c r="E14" s="235" t="s">
        <v>210</v>
      </c>
      <c r="F14" s="563"/>
      <c r="G14" s="563"/>
      <c r="H14" s="125" t="str">
        <f>Date!B31</f>
        <v>Wednesday</v>
      </c>
      <c r="I14" s="126">
        <v>0.57291666666666663</v>
      </c>
      <c r="J14" s="126">
        <v>0.70833333333333337</v>
      </c>
      <c r="K14" s="127" t="s">
        <v>210</v>
      </c>
      <c r="L14" s="556"/>
    </row>
    <row r="15" spans="1:12" ht="15.6" customHeight="1" x14ac:dyDescent="0.25">
      <c r="A15" s="546" t="s">
        <v>211</v>
      </c>
      <c r="B15" s="125">
        <f>Date!B6</f>
        <v>45602</v>
      </c>
      <c r="C15" s="126">
        <v>0.54166666666666663</v>
      </c>
      <c r="D15" s="126">
        <v>0.57291666666666663</v>
      </c>
      <c r="E15" s="235" t="s">
        <v>207</v>
      </c>
      <c r="F15" s="562" t="s">
        <v>208</v>
      </c>
      <c r="G15" s="562">
        <v>16</v>
      </c>
      <c r="H15" s="125">
        <f>Date!B32</f>
        <v>45617</v>
      </c>
      <c r="I15" s="126">
        <v>0.54166666666666663</v>
      </c>
      <c r="J15" s="126">
        <v>0.57291666666666663</v>
      </c>
      <c r="K15" s="127" t="s">
        <v>207</v>
      </c>
      <c r="L15" s="552" t="s">
        <v>209</v>
      </c>
    </row>
    <row r="16" spans="1:12" ht="15.6" customHeight="1" x14ac:dyDescent="0.25">
      <c r="A16" s="546"/>
      <c r="B16" s="125" t="str">
        <f>Date!B7</f>
        <v>Wednesday</v>
      </c>
      <c r="C16" s="126">
        <v>0.57291666666666663</v>
      </c>
      <c r="D16" s="126">
        <v>0.70833333333333337</v>
      </c>
      <c r="E16" s="235" t="s">
        <v>210</v>
      </c>
      <c r="F16" s="563"/>
      <c r="G16" s="563"/>
      <c r="H16" s="125" t="str">
        <f>Date!B33</f>
        <v>Thursday</v>
      </c>
      <c r="I16" s="126">
        <v>0.57291666666666663</v>
      </c>
      <c r="J16" s="126">
        <v>0.70833333333333337</v>
      </c>
      <c r="K16" s="127" t="s">
        <v>210</v>
      </c>
      <c r="L16" s="556"/>
    </row>
    <row r="17" spans="1:12" ht="15.6" customHeight="1" x14ac:dyDescent="0.25">
      <c r="A17" s="546" t="s">
        <v>212</v>
      </c>
      <c r="B17" s="125">
        <f>Date!B8</f>
        <v>45603</v>
      </c>
      <c r="C17" s="126">
        <v>0.54166666666666663</v>
      </c>
      <c r="D17" s="126">
        <v>0.57291666666666663</v>
      </c>
      <c r="E17" s="235" t="s">
        <v>207</v>
      </c>
      <c r="F17" s="562" t="s">
        <v>208</v>
      </c>
      <c r="G17" s="562">
        <v>17</v>
      </c>
      <c r="H17" s="125">
        <f>Date!B34</f>
        <v>45619</v>
      </c>
      <c r="I17" s="126">
        <v>0.54166666666666663</v>
      </c>
      <c r="J17" s="126">
        <v>0.57291666666666663</v>
      </c>
      <c r="K17" s="127" t="s">
        <v>207</v>
      </c>
      <c r="L17" s="552" t="s">
        <v>213</v>
      </c>
    </row>
    <row r="18" spans="1:12" ht="15.6" customHeight="1" x14ac:dyDescent="0.25">
      <c r="A18" s="546"/>
      <c r="B18" s="125" t="str">
        <f>Date!B9</f>
        <v>Thursday</v>
      </c>
      <c r="C18" s="126">
        <v>0.57291666666666663</v>
      </c>
      <c r="D18" s="126">
        <v>0.70833333333333337</v>
      </c>
      <c r="E18" s="235" t="s">
        <v>210</v>
      </c>
      <c r="F18" s="563"/>
      <c r="G18" s="563"/>
      <c r="H18" s="125" t="str">
        <f>Date!B35</f>
        <v>Saturday</v>
      </c>
      <c r="I18" s="126">
        <v>0.57291666666666663</v>
      </c>
      <c r="J18" s="126">
        <v>0.70833333333333337</v>
      </c>
      <c r="K18" s="127" t="s">
        <v>210</v>
      </c>
      <c r="L18" s="556"/>
    </row>
    <row r="19" spans="1:12" ht="15.6" customHeight="1" x14ac:dyDescent="0.25">
      <c r="A19" s="546" t="s">
        <v>214</v>
      </c>
      <c r="B19" s="125">
        <f>Date!B10</f>
        <v>45605</v>
      </c>
      <c r="C19" s="126">
        <v>0.54166666666666663</v>
      </c>
      <c r="D19" s="126">
        <v>0.57291666666666663</v>
      </c>
      <c r="E19" s="235" t="s">
        <v>207</v>
      </c>
      <c r="F19" s="562" t="s">
        <v>215</v>
      </c>
      <c r="G19" s="562">
        <v>18</v>
      </c>
      <c r="H19" s="125">
        <f>Date!B36</f>
        <v>45620</v>
      </c>
      <c r="I19" s="126">
        <v>0.54166666666666663</v>
      </c>
      <c r="J19" s="126">
        <v>0.57291666666666663</v>
      </c>
      <c r="K19" s="127" t="s">
        <v>207</v>
      </c>
      <c r="L19" s="552" t="s">
        <v>213</v>
      </c>
    </row>
    <row r="20" spans="1:12" ht="15.6" customHeight="1" x14ac:dyDescent="0.25">
      <c r="A20" s="546"/>
      <c r="B20" s="125" t="str">
        <f>Date!B11</f>
        <v>Saturday</v>
      </c>
      <c r="C20" s="126">
        <v>0.57291666666666663</v>
      </c>
      <c r="D20" s="126">
        <v>0.70833333333333337</v>
      </c>
      <c r="E20" s="235" t="s">
        <v>210</v>
      </c>
      <c r="F20" s="563"/>
      <c r="G20" s="563"/>
      <c r="H20" s="125" t="str">
        <f>Date!B37</f>
        <v>Sunday</v>
      </c>
      <c r="I20" s="126">
        <v>0.57291666666666663</v>
      </c>
      <c r="J20" s="126">
        <v>0.70833333333333337</v>
      </c>
      <c r="K20" s="127" t="s">
        <v>210</v>
      </c>
      <c r="L20" s="556"/>
    </row>
    <row r="21" spans="1:12" ht="15.6" customHeight="1" x14ac:dyDescent="0.25">
      <c r="A21" s="546" t="s">
        <v>216</v>
      </c>
      <c r="B21" s="125">
        <f>Date!B12</f>
        <v>45606</v>
      </c>
      <c r="C21" s="126">
        <v>0.54166666666666663</v>
      </c>
      <c r="D21" s="126">
        <v>0.57291666666666663</v>
      </c>
      <c r="E21" s="235" t="s">
        <v>207</v>
      </c>
      <c r="F21" s="562" t="s">
        <v>215</v>
      </c>
      <c r="G21" s="562">
        <v>19</v>
      </c>
      <c r="H21" s="125">
        <f>Date!B38</f>
        <v>45621</v>
      </c>
      <c r="I21" s="126">
        <v>0.54166666666666663</v>
      </c>
      <c r="J21" s="126">
        <v>0.57291666666666663</v>
      </c>
      <c r="K21" s="127" t="s">
        <v>207</v>
      </c>
      <c r="L21" s="552" t="s">
        <v>213</v>
      </c>
    </row>
    <row r="22" spans="1:12" ht="15.6" customHeight="1" x14ac:dyDescent="0.25">
      <c r="A22" s="546"/>
      <c r="B22" s="125" t="str">
        <f>Date!B13</f>
        <v>Sunday</v>
      </c>
      <c r="C22" s="126">
        <v>0.57291666666666663</v>
      </c>
      <c r="D22" s="126">
        <v>0.70833333333333337</v>
      </c>
      <c r="E22" s="235" t="s">
        <v>210</v>
      </c>
      <c r="F22" s="563"/>
      <c r="G22" s="563"/>
      <c r="H22" s="125" t="str">
        <f>Date!B39</f>
        <v>Monday</v>
      </c>
      <c r="I22" s="126">
        <v>0.57291666666666663</v>
      </c>
      <c r="J22" s="126">
        <v>0.70833333333333337</v>
      </c>
      <c r="K22" s="127" t="s">
        <v>210</v>
      </c>
      <c r="L22" s="556"/>
    </row>
    <row r="23" spans="1:12" ht="15.6" customHeight="1" x14ac:dyDescent="0.25">
      <c r="A23" s="546" t="s">
        <v>217</v>
      </c>
      <c r="B23" s="125">
        <f>Date!B14</f>
        <v>45607</v>
      </c>
      <c r="C23" s="126">
        <v>0.54166666666666663</v>
      </c>
      <c r="D23" s="126">
        <v>0.57291666666666663</v>
      </c>
      <c r="E23" s="235" t="s">
        <v>207</v>
      </c>
      <c r="F23" s="562" t="s">
        <v>215</v>
      </c>
      <c r="G23" s="562">
        <v>20</v>
      </c>
      <c r="H23" s="125">
        <f>Date!B40</f>
        <v>45622</v>
      </c>
      <c r="I23" s="126">
        <v>0.54166666666666663</v>
      </c>
      <c r="J23" s="126">
        <v>0.57291666666666663</v>
      </c>
      <c r="K23" s="127" t="s">
        <v>207</v>
      </c>
      <c r="L23" s="552" t="s">
        <v>213</v>
      </c>
    </row>
    <row r="24" spans="1:12" ht="15.6" customHeight="1" x14ac:dyDescent="0.25">
      <c r="A24" s="546"/>
      <c r="B24" s="125" t="str">
        <f>Date!B15</f>
        <v>Monday</v>
      </c>
      <c r="C24" s="126">
        <v>0.57291666666666663</v>
      </c>
      <c r="D24" s="126">
        <v>0.70833333333333337</v>
      </c>
      <c r="E24" s="235" t="s">
        <v>210</v>
      </c>
      <c r="F24" s="563"/>
      <c r="G24" s="563"/>
      <c r="H24" s="125" t="str">
        <f>Date!B41</f>
        <v>Tuesday</v>
      </c>
      <c r="I24" s="126">
        <v>0.57291666666666663</v>
      </c>
      <c r="J24" s="126">
        <v>0.70833333333333337</v>
      </c>
      <c r="K24" s="127" t="s">
        <v>210</v>
      </c>
      <c r="L24" s="556"/>
    </row>
    <row r="25" spans="1:12" ht="15.6" customHeight="1" x14ac:dyDescent="0.25">
      <c r="A25" s="546" t="s">
        <v>218</v>
      </c>
      <c r="B25" s="125">
        <f>Date!B16</f>
        <v>45608</v>
      </c>
      <c r="C25" s="126">
        <v>0.54166666666666663</v>
      </c>
      <c r="D25" s="126">
        <v>0.57291666666666663</v>
      </c>
      <c r="E25" s="235" t="s">
        <v>207</v>
      </c>
      <c r="F25" s="562" t="s">
        <v>215</v>
      </c>
      <c r="G25" s="562">
        <v>21</v>
      </c>
      <c r="H25" s="125">
        <f>Date!B42</f>
        <v>45623</v>
      </c>
      <c r="I25" s="126">
        <v>0.54166666666666663</v>
      </c>
      <c r="J25" s="126">
        <v>0.57291666666666663</v>
      </c>
      <c r="K25" s="127" t="s">
        <v>207</v>
      </c>
      <c r="L25" s="552" t="s">
        <v>213</v>
      </c>
    </row>
    <row r="26" spans="1:12" ht="15.6" customHeight="1" x14ac:dyDescent="0.25">
      <c r="A26" s="546"/>
      <c r="B26" s="125" t="str">
        <f>Date!B17</f>
        <v>Tuesday</v>
      </c>
      <c r="C26" s="126">
        <v>0.57291666666666663</v>
      </c>
      <c r="D26" s="126">
        <v>0.70833333333333337</v>
      </c>
      <c r="E26" s="235" t="s">
        <v>210</v>
      </c>
      <c r="F26" s="563"/>
      <c r="G26" s="563"/>
      <c r="H26" s="125" t="str">
        <f>Date!B43</f>
        <v>Wednesday</v>
      </c>
      <c r="I26" s="126">
        <v>0.57291666666666663</v>
      </c>
      <c r="J26" s="126">
        <v>0.70833333333333337</v>
      </c>
      <c r="K26" s="127" t="s">
        <v>210</v>
      </c>
      <c r="L26" s="556"/>
    </row>
    <row r="27" spans="1:12" ht="15.6" customHeight="1" x14ac:dyDescent="0.25">
      <c r="A27" s="546" t="s">
        <v>219</v>
      </c>
      <c r="B27" s="125">
        <f>Date!B18</f>
        <v>45609</v>
      </c>
      <c r="C27" s="126">
        <v>0.54166666666666663</v>
      </c>
      <c r="D27" s="126">
        <v>0.57291666666666663</v>
      </c>
      <c r="E27" s="235" t="s">
        <v>207</v>
      </c>
      <c r="F27" s="562" t="s">
        <v>215</v>
      </c>
      <c r="G27" s="562">
        <v>22</v>
      </c>
      <c r="H27" s="125">
        <f>Date!B44</f>
        <v>45624</v>
      </c>
      <c r="I27" s="126">
        <v>0.54166666666666663</v>
      </c>
      <c r="J27" s="126">
        <v>0.57291666666666663</v>
      </c>
      <c r="K27" s="127" t="s">
        <v>207</v>
      </c>
      <c r="L27" s="552" t="s">
        <v>220</v>
      </c>
    </row>
    <row r="28" spans="1:12" ht="15.6" customHeight="1" x14ac:dyDescent="0.25">
      <c r="A28" s="546"/>
      <c r="B28" s="125" t="str">
        <f>Date!B19</f>
        <v>Wednesday</v>
      </c>
      <c r="C28" s="126">
        <v>0.57291666666666663</v>
      </c>
      <c r="D28" s="126">
        <v>0.70833333333333337</v>
      </c>
      <c r="E28" s="235" t="s">
        <v>210</v>
      </c>
      <c r="F28" s="563"/>
      <c r="G28" s="563"/>
      <c r="H28" s="125" t="str">
        <f>Date!B45</f>
        <v>Thursday</v>
      </c>
      <c r="I28" s="126">
        <v>0.57291666666666663</v>
      </c>
      <c r="J28" s="126">
        <v>0.70833333333333337</v>
      </c>
      <c r="K28" s="127" t="s">
        <v>210</v>
      </c>
      <c r="L28" s="556"/>
    </row>
    <row r="29" spans="1:12" ht="15.6" customHeight="1" x14ac:dyDescent="0.25">
      <c r="A29" s="546" t="s">
        <v>99</v>
      </c>
      <c r="B29" s="125">
        <f>Date!B20</f>
        <v>45610</v>
      </c>
      <c r="C29" s="126">
        <v>0.54166666666666663</v>
      </c>
      <c r="D29" s="126">
        <v>0.57291666666666663</v>
      </c>
      <c r="E29" s="235" t="s">
        <v>207</v>
      </c>
      <c r="F29" s="562" t="s">
        <v>215</v>
      </c>
      <c r="G29" s="562">
        <v>23</v>
      </c>
      <c r="H29" s="125">
        <f>Date!B46</f>
        <v>45626</v>
      </c>
      <c r="I29" s="126">
        <v>0.54166666666666663</v>
      </c>
      <c r="J29" s="126">
        <v>0.57291666666666663</v>
      </c>
      <c r="K29" s="127" t="s">
        <v>207</v>
      </c>
      <c r="L29" s="552" t="s">
        <v>220</v>
      </c>
    </row>
    <row r="30" spans="1:12" ht="15.6" customHeight="1" x14ac:dyDescent="0.25">
      <c r="A30" s="546"/>
      <c r="B30" s="125" t="str">
        <f>Date!B21</f>
        <v>Thursday</v>
      </c>
      <c r="C30" s="126">
        <v>0.57291666666666663</v>
      </c>
      <c r="D30" s="126">
        <v>0.70833333333333337</v>
      </c>
      <c r="E30" s="235" t="s">
        <v>210</v>
      </c>
      <c r="F30" s="563"/>
      <c r="G30" s="563"/>
      <c r="H30" s="125" t="str">
        <f>Date!B47</f>
        <v>Saturday</v>
      </c>
      <c r="I30" s="126">
        <v>0.57291666666666663</v>
      </c>
      <c r="J30" s="126">
        <v>0.70833333333333337</v>
      </c>
      <c r="K30" s="127" t="s">
        <v>210</v>
      </c>
      <c r="L30" s="556"/>
    </row>
    <row r="31" spans="1:12" ht="15.6" customHeight="1" x14ac:dyDescent="0.25">
      <c r="A31" s="546" t="s">
        <v>221</v>
      </c>
      <c r="B31" s="125">
        <f>Date!B22</f>
        <v>45612</v>
      </c>
      <c r="C31" s="126">
        <v>0.54166666666666663</v>
      </c>
      <c r="D31" s="126">
        <v>0.57291666666666663</v>
      </c>
      <c r="E31" s="235" t="s">
        <v>207</v>
      </c>
      <c r="F31" s="562" t="s">
        <v>215</v>
      </c>
      <c r="G31" s="562">
        <v>24</v>
      </c>
      <c r="H31" s="125">
        <f>Date!B48</f>
        <v>45627</v>
      </c>
      <c r="I31" s="126">
        <v>0.54166666666666663</v>
      </c>
      <c r="J31" s="126">
        <v>0.57291666666666663</v>
      </c>
      <c r="K31" s="127" t="s">
        <v>207</v>
      </c>
      <c r="L31" s="552" t="s">
        <v>220</v>
      </c>
    </row>
    <row r="32" spans="1:12" ht="15.6" customHeight="1" x14ac:dyDescent="0.25">
      <c r="A32" s="546"/>
      <c r="B32" s="125" t="str">
        <f>Date!B23</f>
        <v>Saturday</v>
      </c>
      <c r="C32" s="126">
        <v>0.57291666666666663</v>
      </c>
      <c r="D32" s="126">
        <v>0.70833333333333337</v>
      </c>
      <c r="E32" s="235" t="s">
        <v>210</v>
      </c>
      <c r="F32" s="563"/>
      <c r="G32" s="563"/>
      <c r="H32" s="125" t="str">
        <f>Date!B49</f>
        <v>Sunday</v>
      </c>
      <c r="I32" s="126">
        <v>0.57291666666666663</v>
      </c>
      <c r="J32" s="126">
        <v>0.70833333333333337</v>
      </c>
      <c r="K32" s="127" t="s">
        <v>210</v>
      </c>
      <c r="L32" s="556"/>
    </row>
    <row r="33" spans="1:12" ht="15.6" customHeight="1" x14ac:dyDescent="0.25">
      <c r="A33" s="546" t="s">
        <v>222</v>
      </c>
      <c r="B33" s="125">
        <f>Date!B24</f>
        <v>45613</v>
      </c>
      <c r="C33" s="126">
        <v>0.54166666666666663</v>
      </c>
      <c r="D33" s="126">
        <v>0.57291666666666663</v>
      </c>
      <c r="E33" s="235" t="s">
        <v>207</v>
      </c>
      <c r="F33" s="548" t="s">
        <v>209</v>
      </c>
      <c r="G33" s="565">
        <v>25</v>
      </c>
      <c r="H33" s="125">
        <f>Date!B50</f>
        <v>45628</v>
      </c>
      <c r="I33" s="126">
        <v>0.54166666666666663</v>
      </c>
      <c r="J33" s="126">
        <v>0.57291666666666663</v>
      </c>
      <c r="K33" s="127" t="s">
        <v>207</v>
      </c>
      <c r="L33" s="552" t="s">
        <v>220</v>
      </c>
    </row>
    <row r="34" spans="1:12" ht="15.6" customHeight="1" x14ac:dyDescent="0.25">
      <c r="A34" s="546"/>
      <c r="B34" s="125" t="str">
        <f>Date!B25</f>
        <v>Sunday</v>
      </c>
      <c r="C34" s="126">
        <v>0.57291666666666663</v>
      </c>
      <c r="D34" s="126">
        <v>0.70833333333333337</v>
      </c>
      <c r="E34" s="235" t="s">
        <v>210</v>
      </c>
      <c r="F34" s="555"/>
      <c r="G34" s="565"/>
      <c r="H34" s="125" t="str">
        <f>Date!B51</f>
        <v>Monday</v>
      </c>
      <c r="I34" s="126">
        <v>0.57291666666666663</v>
      </c>
      <c r="J34" s="126">
        <v>0.70833333333333337</v>
      </c>
      <c r="K34" s="127" t="s">
        <v>210</v>
      </c>
      <c r="L34" s="556"/>
    </row>
    <row r="35" spans="1:12" ht="15.6" customHeight="1" x14ac:dyDescent="0.25">
      <c r="A35" s="546" t="s">
        <v>223</v>
      </c>
      <c r="B35" s="125">
        <f>Date!B26</f>
        <v>45614</v>
      </c>
      <c r="C35" s="126">
        <v>0.54166666666666663</v>
      </c>
      <c r="D35" s="126">
        <v>0.57291666666666663</v>
      </c>
      <c r="E35" s="235" t="s">
        <v>207</v>
      </c>
      <c r="F35" s="548" t="s">
        <v>209</v>
      </c>
      <c r="G35" s="565">
        <v>26</v>
      </c>
      <c r="H35" s="125">
        <f>Date!B52</f>
        <v>45629</v>
      </c>
      <c r="I35" s="126">
        <v>0.54166666666666663</v>
      </c>
      <c r="J35" s="126">
        <v>0.57291666666666663</v>
      </c>
      <c r="K35" s="127" t="s">
        <v>207</v>
      </c>
      <c r="L35" s="552" t="s">
        <v>220</v>
      </c>
    </row>
    <row r="36" spans="1:12" ht="15.6" customHeight="1" thickBot="1" x14ac:dyDescent="0.3">
      <c r="A36" s="547"/>
      <c r="B36" s="125" t="str">
        <f>Date!B27</f>
        <v>Monday</v>
      </c>
      <c r="C36" s="128">
        <v>0.57291666666666663</v>
      </c>
      <c r="D36" s="128">
        <v>0.70833333333333337</v>
      </c>
      <c r="E36" s="236" t="s">
        <v>210</v>
      </c>
      <c r="F36" s="549"/>
      <c r="G36" s="566"/>
      <c r="H36" s="125" t="str">
        <f>Date!B53</f>
        <v>Tuesday</v>
      </c>
      <c r="I36" s="128">
        <v>0.57291666666666663</v>
      </c>
      <c r="J36" s="128">
        <v>0.70833333333333337</v>
      </c>
      <c r="K36" s="129" t="s">
        <v>210</v>
      </c>
      <c r="L36" s="553"/>
    </row>
    <row r="37" spans="1:12" ht="15.6" customHeight="1" thickBot="1" x14ac:dyDescent="0.3">
      <c r="A37" s="558" t="s">
        <v>224</v>
      </c>
      <c r="B37" s="125">
        <f>Date!B54</f>
        <v>45630</v>
      </c>
      <c r="C37" s="130">
        <v>0.54166666666666663</v>
      </c>
      <c r="D37" s="130">
        <v>0.57291666666666663</v>
      </c>
      <c r="E37" s="131" t="s">
        <v>207</v>
      </c>
      <c r="F37" s="564" t="s">
        <v>225</v>
      </c>
      <c r="G37" s="560" t="s">
        <v>226</v>
      </c>
      <c r="H37" s="132">
        <f>Date!B88</f>
        <v>45657</v>
      </c>
      <c r="I37" s="130">
        <v>0.54166666666666663</v>
      </c>
      <c r="J37" s="130">
        <v>0.57291666666666663</v>
      </c>
      <c r="K37" s="133" t="s">
        <v>207</v>
      </c>
      <c r="L37" s="561" t="s">
        <v>227</v>
      </c>
    </row>
    <row r="38" spans="1:12" ht="15.6" customHeight="1" thickBot="1" x14ac:dyDescent="0.3">
      <c r="A38" s="546"/>
      <c r="B38" s="125" t="str">
        <f>Date!B55</f>
        <v>Wednesday</v>
      </c>
      <c r="C38" s="126">
        <v>0.57291666666666663</v>
      </c>
      <c r="D38" s="126">
        <v>0.70833333333333337</v>
      </c>
      <c r="E38" s="235" t="s">
        <v>210</v>
      </c>
      <c r="F38" s="563"/>
      <c r="G38" s="550"/>
      <c r="H38" s="132" t="str">
        <f>Date!B89</f>
        <v>Tuesday</v>
      </c>
      <c r="I38" s="126">
        <v>0.57291666666666663</v>
      </c>
      <c r="J38" s="126">
        <v>0.70833333333333337</v>
      </c>
      <c r="K38" s="127" t="s">
        <v>210</v>
      </c>
      <c r="L38" s="556"/>
    </row>
    <row r="39" spans="1:12" ht="15.6" customHeight="1" thickBot="1" x14ac:dyDescent="0.3">
      <c r="A39" s="546" t="s">
        <v>228</v>
      </c>
      <c r="B39" s="125">
        <f>Date!B56</f>
        <v>45631</v>
      </c>
      <c r="C39" s="126">
        <v>0.54166666666666663</v>
      </c>
      <c r="D39" s="126">
        <v>0.57291666666666663</v>
      </c>
      <c r="E39" s="235" t="s">
        <v>207</v>
      </c>
      <c r="F39" s="562" t="s">
        <v>225</v>
      </c>
      <c r="G39" s="550" t="s">
        <v>229</v>
      </c>
      <c r="H39" s="132">
        <f>Date!B90</f>
        <v>45658</v>
      </c>
      <c r="I39" s="126">
        <v>0.54166666666666663</v>
      </c>
      <c r="J39" s="126">
        <v>0.57291666666666663</v>
      </c>
      <c r="K39" s="127" t="s">
        <v>207</v>
      </c>
      <c r="L39" s="552" t="s">
        <v>227</v>
      </c>
    </row>
    <row r="40" spans="1:12" ht="15.6" customHeight="1" thickBot="1" x14ac:dyDescent="0.3">
      <c r="A40" s="546"/>
      <c r="B40" s="125" t="str">
        <f>Date!B57</f>
        <v>Thursday</v>
      </c>
      <c r="C40" s="126">
        <v>0.57291666666666663</v>
      </c>
      <c r="D40" s="126">
        <v>0.70833333333333337</v>
      </c>
      <c r="E40" s="235" t="s">
        <v>210</v>
      </c>
      <c r="F40" s="563"/>
      <c r="G40" s="550"/>
      <c r="H40" s="132" t="str">
        <f>Date!B91</f>
        <v>Wednesday</v>
      </c>
      <c r="I40" s="126">
        <v>0.57291666666666663</v>
      </c>
      <c r="J40" s="126">
        <v>0.70833333333333337</v>
      </c>
      <c r="K40" s="127" t="s">
        <v>210</v>
      </c>
      <c r="L40" s="556"/>
    </row>
    <row r="41" spans="1:12" ht="15.6" customHeight="1" thickBot="1" x14ac:dyDescent="0.3">
      <c r="A41" s="546" t="s">
        <v>230</v>
      </c>
      <c r="B41" s="125">
        <f>Date!B58</f>
        <v>45633</v>
      </c>
      <c r="C41" s="126">
        <v>0.54166666666666663</v>
      </c>
      <c r="D41" s="126">
        <v>0.57291666666666663</v>
      </c>
      <c r="E41" s="235" t="s">
        <v>207</v>
      </c>
      <c r="F41" s="562" t="s">
        <v>225</v>
      </c>
      <c r="G41" s="550" t="s">
        <v>231</v>
      </c>
      <c r="H41" s="132">
        <f>Date!B92</f>
        <v>45659</v>
      </c>
      <c r="I41" s="126">
        <v>0.54166666666666663</v>
      </c>
      <c r="J41" s="126">
        <v>0.57291666666666663</v>
      </c>
      <c r="K41" s="127" t="s">
        <v>207</v>
      </c>
      <c r="L41" s="552" t="s">
        <v>227</v>
      </c>
    </row>
    <row r="42" spans="1:12" ht="15.6" customHeight="1" thickBot="1" x14ac:dyDescent="0.3">
      <c r="A42" s="546"/>
      <c r="B42" s="125" t="str">
        <f>Date!B59</f>
        <v>Saturday</v>
      </c>
      <c r="C42" s="126">
        <v>0.57291666666666663</v>
      </c>
      <c r="D42" s="126">
        <v>0.70833333333333337</v>
      </c>
      <c r="E42" s="235" t="s">
        <v>210</v>
      </c>
      <c r="F42" s="563"/>
      <c r="G42" s="550"/>
      <c r="H42" s="132" t="str">
        <f>Date!B93</f>
        <v>Thursday</v>
      </c>
      <c r="I42" s="126">
        <v>0.57291666666666663</v>
      </c>
      <c r="J42" s="126">
        <v>0.70833333333333337</v>
      </c>
      <c r="K42" s="127" t="s">
        <v>210</v>
      </c>
      <c r="L42" s="556"/>
    </row>
    <row r="43" spans="1:12" ht="15.6" customHeight="1" thickBot="1" x14ac:dyDescent="0.3">
      <c r="A43" s="546" t="s">
        <v>232</v>
      </c>
      <c r="B43" s="125">
        <f>Date!B60</f>
        <v>45634</v>
      </c>
      <c r="C43" s="126">
        <v>0.54166666666666663</v>
      </c>
      <c r="D43" s="126">
        <v>0.57291666666666663</v>
      </c>
      <c r="E43" s="235" t="s">
        <v>207</v>
      </c>
      <c r="F43" s="562" t="s">
        <v>225</v>
      </c>
      <c r="G43" s="550" t="s">
        <v>233</v>
      </c>
      <c r="H43" s="132">
        <f>Date!B94</f>
        <v>45662</v>
      </c>
      <c r="I43" s="126">
        <v>0.54166666666666663</v>
      </c>
      <c r="J43" s="126">
        <v>0.57291666666666663</v>
      </c>
      <c r="K43" s="127" t="s">
        <v>207</v>
      </c>
      <c r="L43" s="552" t="s">
        <v>227</v>
      </c>
    </row>
    <row r="44" spans="1:12" ht="15.6" customHeight="1" thickBot="1" x14ac:dyDescent="0.3">
      <c r="A44" s="546"/>
      <c r="B44" s="125" t="str">
        <f>Date!B61</f>
        <v>Sunday</v>
      </c>
      <c r="C44" s="126">
        <v>0.57291666666666663</v>
      </c>
      <c r="D44" s="126">
        <v>0.70833333333333337</v>
      </c>
      <c r="E44" s="235" t="s">
        <v>210</v>
      </c>
      <c r="F44" s="563"/>
      <c r="G44" s="550"/>
      <c r="H44" s="132" t="str">
        <f>Date!B95</f>
        <v>Sunday</v>
      </c>
      <c r="I44" s="126">
        <v>0.57291666666666663</v>
      </c>
      <c r="J44" s="126">
        <v>0.70833333333333337</v>
      </c>
      <c r="K44" s="127" t="s">
        <v>210</v>
      </c>
      <c r="L44" s="556"/>
    </row>
    <row r="45" spans="1:12" ht="15.6" customHeight="1" thickBot="1" x14ac:dyDescent="0.3">
      <c r="A45" s="546" t="s">
        <v>234</v>
      </c>
      <c r="B45" s="125">
        <f>Date!B62</f>
        <v>45635</v>
      </c>
      <c r="C45" s="126">
        <v>0.54166666666666663</v>
      </c>
      <c r="D45" s="126">
        <v>0.57291666666666663</v>
      </c>
      <c r="E45" s="235" t="s">
        <v>207</v>
      </c>
      <c r="F45" s="562" t="s">
        <v>225</v>
      </c>
      <c r="G45" s="550" t="s">
        <v>235</v>
      </c>
      <c r="H45" s="132">
        <f>Date!B96</f>
        <v>45663</v>
      </c>
      <c r="I45" s="126">
        <v>0.54166666666666663</v>
      </c>
      <c r="J45" s="126">
        <v>0.57291666666666663</v>
      </c>
      <c r="K45" s="127" t="s">
        <v>207</v>
      </c>
      <c r="L45" s="552" t="s">
        <v>227</v>
      </c>
    </row>
    <row r="46" spans="1:12" ht="15.6" customHeight="1" thickBot="1" x14ac:dyDescent="0.3">
      <c r="A46" s="546"/>
      <c r="B46" s="125" t="str">
        <f>Date!B63</f>
        <v>Monday</v>
      </c>
      <c r="C46" s="126">
        <v>0.57291666666666663</v>
      </c>
      <c r="D46" s="126">
        <v>0.70833333333333337</v>
      </c>
      <c r="E46" s="235" t="s">
        <v>210</v>
      </c>
      <c r="F46" s="563"/>
      <c r="G46" s="550"/>
      <c r="H46" s="132" t="str">
        <f>Date!B97</f>
        <v>Monday</v>
      </c>
      <c r="I46" s="126">
        <v>0.57291666666666663</v>
      </c>
      <c r="J46" s="126">
        <v>0.70833333333333337</v>
      </c>
      <c r="K46" s="127" t="s">
        <v>210</v>
      </c>
      <c r="L46" s="556"/>
    </row>
    <row r="47" spans="1:12" ht="15.6" customHeight="1" thickBot="1" x14ac:dyDescent="0.3">
      <c r="A47" s="546" t="s">
        <v>236</v>
      </c>
      <c r="B47" s="125">
        <f>Date!B64</f>
        <v>45636</v>
      </c>
      <c r="C47" s="126">
        <v>0.54166666666666663</v>
      </c>
      <c r="D47" s="126">
        <v>0.57291666666666663</v>
      </c>
      <c r="E47" s="235" t="s">
        <v>207</v>
      </c>
      <c r="F47" s="548" t="s">
        <v>237</v>
      </c>
      <c r="G47" s="550" t="s">
        <v>238</v>
      </c>
      <c r="H47" s="132">
        <f>Date!B98</f>
        <v>45664</v>
      </c>
      <c r="I47" s="126">
        <v>0.54166666666666663</v>
      </c>
      <c r="J47" s="126">
        <v>0.57291666666666663</v>
      </c>
      <c r="K47" s="127" t="s">
        <v>207</v>
      </c>
      <c r="L47" s="552" t="s">
        <v>227</v>
      </c>
    </row>
    <row r="48" spans="1:12" ht="15.6" customHeight="1" thickBot="1" x14ac:dyDescent="0.3">
      <c r="A48" s="546"/>
      <c r="B48" s="125" t="str">
        <f>Date!B65</f>
        <v>Tuesday</v>
      </c>
      <c r="C48" s="126">
        <v>0.57291666666666663</v>
      </c>
      <c r="D48" s="126">
        <v>0.70833333333333337</v>
      </c>
      <c r="E48" s="235" t="s">
        <v>210</v>
      </c>
      <c r="F48" s="555"/>
      <c r="G48" s="550"/>
      <c r="H48" s="132" t="str">
        <f>Date!B99</f>
        <v>Tuesday</v>
      </c>
      <c r="I48" s="126">
        <v>0.57291666666666663</v>
      </c>
      <c r="J48" s="126">
        <v>0.70833333333333337</v>
      </c>
      <c r="K48" s="127" t="s">
        <v>210</v>
      </c>
      <c r="L48" s="556"/>
    </row>
    <row r="49" spans="1:12" ht="15.6" customHeight="1" thickBot="1" x14ac:dyDescent="0.3">
      <c r="A49" s="546" t="s">
        <v>239</v>
      </c>
      <c r="B49" s="125">
        <f>Date!B66</f>
        <v>45637</v>
      </c>
      <c r="C49" s="126">
        <v>0.54166666666666663</v>
      </c>
      <c r="D49" s="126">
        <v>0.57291666666666663</v>
      </c>
      <c r="E49" s="235" t="s">
        <v>207</v>
      </c>
      <c r="F49" s="548" t="s">
        <v>237</v>
      </c>
      <c r="G49" s="550" t="s">
        <v>240</v>
      </c>
      <c r="H49" s="132">
        <f>Date!B100</f>
        <v>45665</v>
      </c>
      <c r="I49" s="126">
        <v>0.54166666666666663</v>
      </c>
      <c r="J49" s="126">
        <v>0.57291666666666663</v>
      </c>
      <c r="K49" s="127" t="s">
        <v>207</v>
      </c>
      <c r="L49" s="552" t="s">
        <v>227</v>
      </c>
    </row>
    <row r="50" spans="1:12" ht="15.6" customHeight="1" thickBot="1" x14ac:dyDescent="0.3">
      <c r="A50" s="546"/>
      <c r="B50" s="125" t="str">
        <f>Date!B67</f>
        <v>Wednesday</v>
      </c>
      <c r="C50" s="126">
        <v>0.57291666666666663</v>
      </c>
      <c r="D50" s="126">
        <v>0.70833333333333337</v>
      </c>
      <c r="E50" s="235" t="s">
        <v>210</v>
      </c>
      <c r="F50" s="555"/>
      <c r="G50" s="550"/>
      <c r="H50" s="132" t="str">
        <f>Date!B101</f>
        <v>Wednesday</v>
      </c>
      <c r="I50" s="126">
        <v>0.57291666666666663</v>
      </c>
      <c r="J50" s="126">
        <v>0.70833333333333337</v>
      </c>
      <c r="K50" s="127" t="s">
        <v>210</v>
      </c>
      <c r="L50" s="556"/>
    </row>
    <row r="51" spans="1:12" ht="15.6" customHeight="1" thickBot="1" x14ac:dyDescent="0.3">
      <c r="A51" s="546" t="s">
        <v>241</v>
      </c>
      <c r="B51" s="125">
        <f>Date!B68</f>
        <v>45638</v>
      </c>
      <c r="C51" s="126">
        <v>0.54166666666666663</v>
      </c>
      <c r="D51" s="126">
        <v>0.57291666666666663</v>
      </c>
      <c r="E51" s="235" t="s">
        <v>207</v>
      </c>
      <c r="F51" s="548" t="s">
        <v>237</v>
      </c>
      <c r="G51" s="550" t="s">
        <v>242</v>
      </c>
      <c r="H51" s="132">
        <f>Date!B102</f>
        <v>45666</v>
      </c>
      <c r="I51" s="126">
        <v>0.54166666666666663</v>
      </c>
      <c r="J51" s="126">
        <v>0.57291666666666663</v>
      </c>
      <c r="K51" s="127" t="s">
        <v>207</v>
      </c>
      <c r="L51" s="552" t="s">
        <v>227</v>
      </c>
    </row>
    <row r="52" spans="1:12" ht="15.6" customHeight="1" thickBot="1" x14ac:dyDescent="0.3">
      <c r="A52" s="546"/>
      <c r="B52" s="125" t="str">
        <f>Date!B69</f>
        <v>Thursday</v>
      </c>
      <c r="C52" s="126">
        <v>0.57291666666666663</v>
      </c>
      <c r="D52" s="126">
        <v>0.70833333333333337</v>
      </c>
      <c r="E52" s="235" t="s">
        <v>210</v>
      </c>
      <c r="F52" s="555"/>
      <c r="G52" s="550"/>
      <c r="H52" s="132" t="str">
        <f>Date!B103</f>
        <v>Thursday</v>
      </c>
      <c r="I52" s="126">
        <v>0.57291666666666663</v>
      </c>
      <c r="J52" s="126">
        <v>0.70833333333333337</v>
      </c>
      <c r="K52" s="127" t="s">
        <v>210</v>
      </c>
      <c r="L52" s="556"/>
    </row>
    <row r="53" spans="1:12" ht="15.6" customHeight="1" thickBot="1" x14ac:dyDescent="0.3">
      <c r="A53" s="546" t="s">
        <v>243</v>
      </c>
      <c r="B53" s="125">
        <f>Date!B70</f>
        <v>45641</v>
      </c>
      <c r="C53" s="126">
        <v>0.54166666666666663</v>
      </c>
      <c r="D53" s="126">
        <v>0.57291666666666663</v>
      </c>
      <c r="E53" s="235" t="s">
        <v>207</v>
      </c>
      <c r="F53" s="548" t="s">
        <v>237</v>
      </c>
      <c r="G53" s="550" t="s">
        <v>244</v>
      </c>
      <c r="H53" s="132">
        <f>Date!B104</f>
        <v>45669</v>
      </c>
      <c r="I53" s="126">
        <v>0.54166666666666663</v>
      </c>
      <c r="J53" s="126">
        <v>0.57291666666666663</v>
      </c>
      <c r="K53" s="127" t="s">
        <v>207</v>
      </c>
      <c r="L53" s="552" t="s">
        <v>227</v>
      </c>
    </row>
    <row r="54" spans="1:12" ht="15.6" customHeight="1" thickBot="1" x14ac:dyDescent="0.3">
      <c r="A54" s="546"/>
      <c r="B54" s="125" t="str">
        <f>Date!B71</f>
        <v>Sunday</v>
      </c>
      <c r="C54" s="126">
        <v>0.57291666666666663</v>
      </c>
      <c r="D54" s="126">
        <v>0.70833333333333337</v>
      </c>
      <c r="E54" s="235" t="s">
        <v>210</v>
      </c>
      <c r="F54" s="555"/>
      <c r="G54" s="550"/>
      <c r="H54" s="132" t="str">
        <f>Date!B105</f>
        <v>Sunday</v>
      </c>
      <c r="I54" s="126">
        <v>0.57291666666666663</v>
      </c>
      <c r="J54" s="126">
        <v>0.70833333333333337</v>
      </c>
      <c r="K54" s="127" t="s">
        <v>210</v>
      </c>
      <c r="L54" s="556"/>
    </row>
    <row r="55" spans="1:12" ht="15.6" customHeight="1" thickBot="1" x14ac:dyDescent="0.3">
      <c r="A55" s="546" t="s">
        <v>245</v>
      </c>
      <c r="B55" s="125">
        <f>Date!B72</f>
        <v>45643</v>
      </c>
      <c r="C55" s="126">
        <v>0.54166666666666663</v>
      </c>
      <c r="D55" s="126">
        <v>0.57291666666666663</v>
      </c>
      <c r="E55" s="235" t="s">
        <v>207</v>
      </c>
      <c r="F55" s="548" t="s">
        <v>237</v>
      </c>
      <c r="G55" s="550" t="s">
        <v>246</v>
      </c>
      <c r="H55" s="132">
        <f>Date!B106</f>
        <v>45670</v>
      </c>
      <c r="I55" s="126">
        <v>0.54166666666666663</v>
      </c>
      <c r="J55" s="126">
        <v>0.57291666666666663</v>
      </c>
      <c r="K55" s="127" t="s">
        <v>207</v>
      </c>
      <c r="L55" s="552" t="s">
        <v>227</v>
      </c>
    </row>
    <row r="56" spans="1:12" ht="15.6" customHeight="1" thickBot="1" x14ac:dyDescent="0.3">
      <c r="A56" s="546"/>
      <c r="B56" s="125" t="str">
        <f>Date!B73</f>
        <v>Tuesday</v>
      </c>
      <c r="C56" s="126">
        <v>0.57291666666666663</v>
      </c>
      <c r="D56" s="126">
        <v>0.70833333333333337</v>
      </c>
      <c r="E56" s="235" t="s">
        <v>210</v>
      </c>
      <c r="F56" s="555"/>
      <c r="G56" s="550"/>
      <c r="H56" s="132" t="str">
        <f>Date!B107</f>
        <v>Monday</v>
      </c>
      <c r="I56" s="126">
        <v>0.57291666666666663</v>
      </c>
      <c r="J56" s="126">
        <v>0.70833333333333337</v>
      </c>
      <c r="K56" s="127" t="s">
        <v>210</v>
      </c>
      <c r="L56" s="556"/>
    </row>
    <row r="57" spans="1:12" ht="15.6" customHeight="1" thickBot="1" x14ac:dyDescent="0.3">
      <c r="A57" s="546" t="s">
        <v>247</v>
      </c>
      <c r="B57" s="125">
        <f>Date!B74</f>
        <v>45644</v>
      </c>
      <c r="C57" s="126">
        <v>0.54166666666666663</v>
      </c>
      <c r="D57" s="126">
        <v>0.57291666666666663</v>
      </c>
      <c r="E57" s="235" t="s">
        <v>207</v>
      </c>
      <c r="F57" s="548" t="s">
        <v>248</v>
      </c>
      <c r="G57" s="550" t="s">
        <v>249</v>
      </c>
      <c r="H57" s="132">
        <f>Date!B108</f>
        <v>45671</v>
      </c>
      <c r="I57" s="126">
        <v>0.54166666666666663</v>
      </c>
      <c r="J57" s="126">
        <v>0.57291666666666663</v>
      </c>
      <c r="K57" s="127" t="s">
        <v>207</v>
      </c>
      <c r="L57" s="552" t="s">
        <v>227</v>
      </c>
    </row>
    <row r="58" spans="1:12" ht="15.6" customHeight="1" thickBot="1" x14ac:dyDescent="0.3">
      <c r="A58" s="546"/>
      <c r="B58" s="125" t="str">
        <f>Date!B75</f>
        <v>Wednesday</v>
      </c>
      <c r="C58" s="126">
        <v>0.57291666666666663</v>
      </c>
      <c r="D58" s="126">
        <v>0.70833333333333337</v>
      </c>
      <c r="E58" s="235" t="s">
        <v>210</v>
      </c>
      <c r="F58" s="555"/>
      <c r="G58" s="550"/>
      <c r="H58" s="132" t="str">
        <f>Date!B109</f>
        <v>Tuesday</v>
      </c>
      <c r="I58" s="126">
        <v>0.57291666666666663</v>
      </c>
      <c r="J58" s="126">
        <v>0.70833333333333337</v>
      </c>
      <c r="K58" s="127" t="s">
        <v>210</v>
      </c>
      <c r="L58" s="556"/>
    </row>
    <row r="59" spans="1:12" ht="15.6" customHeight="1" thickBot="1" x14ac:dyDescent="0.3">
      <c r="A59" s="546" t="s">
        <v>250</v>
      </c>
      <c r="B59" s="125">
        <f>Date!B76</f>
        <v>45645</v>
      </c>
      <c r="C59" s="126">
        <v>0.54166666666666663</v>
      </c>
      <c r="D59" s="126">
        <v>0.57291666666666663</v>
      </c>
      <c r="E59" s="235" t="s">
        <v>207</v>
      </c>
      <c r="F59" s="548" t="s">
        <v>248</v>
      </c>
      <c r="G59" s="550" t="s">
        <v>251</v>
      </c>
      <c r="H59" s="132">
        <f>Date!B110</f>
        <v>45672</v>
      </c>
      <c r="I59" s="126">
        <v>0.54166666666666663</v>
      </c>
      <c r="J59" s="126">
        <v>0.57291666666666663</v>
      </c>
      <c r="K59" s="127" t="s">
        <v>207</v>
      </c>
      <c r="L59" s="552" t="s">
        <v>252</v>
      </c>
    </row>
    <row r="60" spans="1:12" ht="15.6" customHeight="1" thickBot="1" x14ac:dyDescent="0.3">
      <c r="A60" s="546"/>
      <c r="B60" s="125" t="str">
        <f>Date!B77</f>
        <v>Thursday</v>
      </c>
      <c r="C60" s="126">
        <v>0.57291666666666663</v>
      </c>
      <c r="D60" s="126">
        <v>0.70833333333333337</v>
      </c>
      <c r="E60" s="235" t="s">
        <v>210</v>
      </c>
      <c r="F60" s="555"/>
      <c r="G60" s="550"/>
      <c r="H60" s="132" t="str">
        <f>Date!B111</f>
        <v>Wednesday</v>
      </c>
      <c r="I60" s="126">
        <v>0.57291666666666663</v>
      </c>
      <c r="J60" s="126">
        <v>0.70833333333333337</v>
      </c>
      <c r="K60" s="127" t="s">
        <v>210</v>
      </c>
      <c r="L60" s="556"/>
    </row>
    <row r="61" spans="1:12" ht="15.6" customHeight="1" thickBot="1" x14ac:dyDescent="0.3">
      <c r="A61" s="546" t="s">
        <v>253</v>
      </c>
      <c r="B61" s="125">
        <f>Date!B78</f>
        <v>45648</v>
      </c>
      <c r="C61" s="126">
        <v>0.54166666666666663</v>
      </c>
      <c r="D61" s="126">
        <v>0.57291666666666663</v>
      </c>
      <c r="E61" s="235" t="s">
        <v>207</v>
      </c>
      <c r="F61" s="548" t="s">
        <v>248</v>
      </c>
      <c r="G61" s="550" t="s">
        <v>254</v>
      </c>
      <c r="H61" s="132">
        <f>Date!B112</f>
        <v>45673</v>
      </c>
      <c r="I61" s="126">
        <v>0.54166666666666663</v>
      </c>
      <c r="J61" s="126">
        <v>0.57291666666666663</v>
      </c>
      <c r="K61" s="127" t="s">
        <v>207</v>
      </c>
      <c r="L61" s="552" t="s">
        <v>252</v>
      </c>
    </row>
    <row r="62" spans="1:12" ht="15.6" customHeight="1" thickBot="1" x14ac:dyDescent="0.3">
      <c r="A62" s="546"/>
      <c r="B62" s="125" t="str">
        <f>Date!B79</f>
        <v>Sunday</v>
      </c>
      <c r="C62" s="126">
        <v>0.57291666666666663</v>
      </c>
      <c r="D62" s="126">
        <v>0.70833333333333337</v>
      </c>
      <c r="E62" s="235" t="s">
        <v>210</v>
      </c>
      <c r="F62" s="555"/>
      <c r="G62" s="550"/>
      <c r="H62" s="132" t="str">
        <f>Date!B113</f>
        <v>Thursday</v>
      </c>
      <c r="I62" s="126">
        <v>0.57291666666666663</v>
      </c>
      <c r="J62" s="126">
        <v>0.70833333333333337</v>
      </c>
      <c r="K62" s="127" t="s">
        <v>210</v>
      </c>
      <c r="L62" s="556"/>
    </row>
    <row r="63" spans="1:12" ht="15.6" customHeight="1" thickBot="1" x14ac:dyDescent="0.3">
      <c r="A63" s="546" t="s">
        <v>255</v>
      </c>
      <c r="B63" s="125">
        <f>Date!B80</f>
        <v>45649</v>
      </c>
      <c r="C63" s="126">
        <v>0.54166666666666663</v>
      </c>
      <c r="D63" s="126">
        <v>0.57291666666666663</v>
      </c>
      <c r="E63" s="235" t="s">
        <v>207</v>
      </c>
      <c r="F63" s="548" t="s">
        <v>248</v>
      </c>
      <c r="G63" s="550" t="s">
        <v>256</v>
      </c>
      <c r="H63" s="132">
        <f>Date!B114</f>
        <v>45676</v>
      </c>
      <c r="I63" s="126">
        <v>0.54166666666666663</v>
      </c>
      <c r="J63" s="126">
        <v>0.57291666666666663</v>
      </c>
      <c r="K63" s="127" t="s">
        <v>207</v>
      </c>
      <c r="L63" s="552" t="s">
        <v>252</v>
      </c>
    </row>
    <row r="64" spans="1:12" ht="15.6" customHeight="1" thickBot="1" x14ac:dyDescent="0.3">
      <c r="A64" s="546"/>
      <c r="B64" s="125" t="str">
        <f>Date!B81</f>
        <v>Monday</v>
      </c>
      <c r="C64" s="126">
        <v>0.57291666666666663</v>
      </c>
      <c r="D64" s="126">
        <v>0.70833333333333337</v>
      </c>
      <c r="E64" s="235" t="s">
        <v>210</v>
      </c>
      <c r="F64" s="555"/>
      <c r="G64" s="550"/>
      <c r="H64" s="132" t="str">
        <f>Date!B115</f>
        <v>Sunday</v>
      </c>
      <c r="I64" s="126">
        <v>0.57291666666666663</v>
      </c>
      <c r="J64" s="126">
        <v>0.70833333333333337</v>
      </c>
      <c r="K64" s="127" t="s">
        <v>210</v>
      </c>
      <c r="L64" s="556"/>
    </row>
    <row r="65" spans="1:12" ht="15.6" customHeight="1" thickBot="1" x14ac:dyDescent="0.3">
      <c r="A65" s="546" t="s">
        <v>257</v>
      </c>
      <c r="B65" s="125">
        <f>Date!B82</f>
        <v>45650</v>
      </c>
      <c r="C65" s="126">
        <v>0.54166666666666663</v>
      </c>
      <c r="D65" s="126">
        <v>0.57291666666666663</v>
      </c>
      <c r="E65" s="235" t="s">
        <v>207</v>
      </c>
      <c r="F65" s="548" t="s">
        <v>248</v>
      </c>
      <c r="G65" s="550" t="s">
        <v>258</v>
      </c>
      <c r="H65" s="132">
        <f>Date!B116</f>
        <v>45677</v>
      </c>
      <c r="I65" s="126">
        <v>0.54166666666666663</v>
      </c>
      <c r="J65" s="126">
        <v>0.57291666666666663</v>
      </c>
      <c r="K65" s="127" t="s">
        <v>207</v>
      </c>
      <c r="L65" s="552" t="s">
        <v>252</v>
      </c>
    </row>
    <row r="66" spans="1:12" ht="15.6" customHeight="1" thickBot="1" x14ac:dyDescent="0.3">
      <c r="A66" s="546"/>
      <c r="B66" s="125" t="str">
        <f>Date!B83</f>
        <v>Tuesday</v>
      </c>
      <c r="C66" s="126">
        <v>0.57291666666666663</v>
      </c>
      <c r="D66" s="126">
        <v>0.70833333333333337</v>
      </c>
      <c r="E66" s="235" t="s">
        <v>210</v>
      </c>
      <c r="F66" s="555"/>
      <c r="G66" s="550"/>
      <c r="H66" s="132" t="str">
        <f>Date!B117</f>
        <v>Monday</v>
      </c>
      <c r="I66" s="126">
        <v>0.57291666666666663</v>
      </c>
      <c r="J66" s="126">
        <v>0.70833333333333337</v>
      </c>
      <c r="K66" s="127" t="s">
        <v>210</v>
      </c>
      <c r="L66" s="556"/>
    </row>
    <row r="67" spans="1:12" ht="15.6" customHeight="1" thickBot="1" x14ac:dyDescent="0.3">
      <c r="A67" s="546" t="s">
        <v>259</v>
      </c>
      <c r="B67" s="125">
        <f>Date!B84</f>
        <v>45655</v>
      </c>
      <c r="C67" s="126">
        <v>0.54166666666666663</v>
      </c>
      <c r="D67" s="126">
        <v>0.57291666666666663</v>
      </c>
      <c r="E67" s="235" t="s">
        <v>207</v>
      </c>
      <c r="F67" s="548" t="s">
        <v>227</v>
      </c>
      <c r="G67" s="550" t="s">
        <v>260</v>
      </c>
      <c r="H67" s="132">
        <f>Date!B118</f>
        <v>45678</v>
      </c>
      <c r="I67" s="126">
        <v>0.54166666666666663</v>
      </c>
      <c r="J67" s="126">
        <v>0.57291666666666663</v>
      </c>
      <c r="K67" s="127" t="s">
        <v>207</v>
      </c>
      <c r="L67" s="552" t="s">
        <v>252</v>
      </c>
    </row>
    <row r="68" spans="1:12" ht="15.6" customHeight="1" thickBot="1" x14ac:dyDescent="0.3">
      <c r="A68" s="546"/>
      <c r="B68" s="125" t="str">
        <f>Date!B85</f>
        <v>Sunday</v>
      </c>
      <c r="C68" s="126">
        <v>0.57291666666666663</v>
      </c>
      <c r="D68" s="126">
        <v>0.70833333333333337</v>
      </c>
      <c r="E68" s="235" t="s">
        <v>210</v>
      </c>
      <c r="F68" s="555"/>
      <c r="G68" s="550"/>
      <c r="H68" s="132" t="str">
        <f>Date!B119</f>
        <v>Tuesday</v>
      </c>
      <c r="I68" s="126">
        <v>0.57291666666666663</v>
      </c>
      <c r="J68" s="126">
        <v>0.70833333333333337</v>
      </c>
      <c r="K68" s="127" t="s">
        <v>210</v>
      </c>
      <c r="L68" s="556"/>
    </row>
    <row r="69" spans="1:12" ht="15.6" customHeight="1" thickBot="1" x14ac:dyDescent="0.3">
      <c r="A69" s="546" t="s">
        <v>261</v>
      </c>
      <c r="B69" s="125">
        <f>Date!B86</f>
        <v>45656</v>
      </c>
      <c r="C69" s="126">
        <v>0.54166666666666663</v>
      </c>
      <c r="D69" s="126">
        <v>0.57291666666666663</v>
      </c>
      <c r="E69" s="235" t="s">
        <v>207</v>
      </c>
      <c r="F69" s="548" t="s">
        <v>227</v>
      </c>
      <c r="G69" s="550" t="s">
        <v>262</v>
      </c>
      <c r="H69" s="132">
        <f>Date!B120</f>
        <v>45679</v>
      </c>
      <c r="I69" s="126">
        <v>0.54166666666666663</v>
      </c>
      <c r="J69" s="126">
        <v>0.57291666666666663</v>
      </c>
      <c r="K69" s="127" t="s">
        <v>207</v>
      </c>
      <c r="L69" s="552" t="s">
        <v>252</v>
      </c>
    </row>
    <row r="70" spans="1:12" ht="15.6" customHeight="1" thickBot="1" x14ac:dyDescent="0.3">
      <c r="A70" s="547"/>
      <c r="B70" s="125" t="str">
        <f>Date!B87</f>
        <v>Monday</v>
      </c>
      <c r="C70" s="128">
        <v>0.57291666666666663</v>
      </c>
      <c r="D70" s="128">
        <v>0.70833333333333337</v>
      </c>
      <c r="E70" s="236" t="s">
        <v>210</v>
      </c>
      <c r="F70" s="549"/>
      <c r="G70" s="551"/>
      <c r="H70" s="132" t="str">
        <f>Date!B121</f>
        <v>Wednesday</v>
      </c>
      <c r="I70" s="128">
        <v>0.57291666666666663</v>
      </c>
      <c r="J70" s="128">
        <v>0.70833333333333337</v>
      </c>
      <c r="K70" s="129" t="s">
        <v>210</v>
      </c>
      <c r="L70" s="553"/>
    </row>
    <row r="71" spans="1:12" ht="15.6" customHeight="1" thickBot="1" x14ac:dyDescent="0.3">
      <c r="A71" s="558" t="s">
        <v>263</v>
      </c>
      <c r="B71" s="132">
        <f>Date!B122</f>
        <v>45680</v>
      </c>
      <c r="C71" s="130">
        <v>0.54166666666666663</v>
      </c>
      <c r="D71" s="130">
        <v>0.57291666666666663</v>
      </c>
      <c r="E71" s="131" t="s">
        <v>207</v>
      </c>
      <c r="F71" s="559" t="s">
        <v>252</v>
      </c>
      <c r="G71" s="560" t="s">
        <v>264</v>
      </c>
      <c r="H71" s="132">
        <f>Date!B150</f>
        <v>45700</v>
      </c>
      <c r="I71" s="130">
        <v>0.54166666666666663</v>
      </c>
      <c r="J71" s="130">
        <v>0.57291666666666663</v>
      </c>
      <c r="K71" s="133" t="s">
        <v>207</v>
      </c>
      <c r="L71" s="561" t="s">
        <v>265</v>
      </c>
    </row>
    <row r="72" spans="1:12" ht="15.6" customHeight="1" thickBot="1" x14ac:dyDescent="0.3">
      <c r="A72" s="546"/>
      <c r="B72" s="132" t="str">
        <f>Date!B123</f>
        <v>Thursday</v>
      </c>
      <c r="C72" s="126">
        <v>0.57291666666666663</v>
      </c>
      <c r="D72" s="126">
        <v>0.70833333333333337</v>
      </c>
      <c r="E72" s="235" t="s">
        <v>210</v>
      </c>
      <c r="F72" s="555"/>
      <c r="G72" s="550"/>
      <c r="H72" s="132" t="str">
        <f>Date!B151</f>
        <v>Wednesday</v>
      </c>
      <c r="I72" s="126">
        <v>0.57291666666666663</v>
      </c>
      <c r="J72" s="126">
        <v>0.70833333333333337</v>
      </c>
      <c r="K72" s="127" t="s">
        <v>210</v>
      </c>
      <c r="L72" s="556"/>
    </row>
    <row r="73" spans="1:12" ht="15.6" customHeight="1" thickBot="1" x14ac:dyDescent="0.3">
      <c r="A73" s="546" t="s">
        <v>266</v>
      </c>
      <c r="B73" s="132">
        <f>Date!B124</f>
        <v>45683</v>
      </c>
      <c r="C73" s="126">
        <v>0.54166666666666663</v>
      </c>
      <c r="D73" s="126">
        <v>0.57291666666666663</v>
      </c>
      <c r="E73" s="235" t="s">
        <v>207</v>
      </c>
      <c r="F73" s="548" t="s">
        <v>252</v>
      </c>
      <c r="G73" s="550" t="s">
        <v>267</v>
      </c>
      <c r="H73" s="132">
        <f>Date!B152</f>
        <v>45701</v>
      </c>
      <c r="I73" s="126">
        <v>0.54166666666666663</v>
      </c>
      <c r="J73" s="126">
        <v>0.57291666666666663</v>
      </c>
      <c r="K73" s="127" t="s">
        <v>207</v>
      </c>
      <c r="L73" s="552" t="s">
        <v>265</v>
      </c>
    </row>
    <row r="74" spans="1:12" ht="15.6" customHeight="1" thickBot="1" x14ac:dyDescent="0.3">
      <c r="A74" s="546"/>
      <c r="B74" s="132" t="str">
        <f>Date!B125</f>
        <v>Sunday</v>
      </c>
      <c r="C74" s="126">
        <v>0.57291666666666663</v>
      </c>
      <c r="D74" s="126">
        <v>0.70833333333333337</v>
      </c>
      <c r="E74" s="235" t="s">
        <v>210</v>
      </c>
      <c r="F74" s="555"/>
      <c r="G74" s="550"/>
      <c r="H74" s="132" t="str">
        <f>Date!B153</f>
        <v>Thursday</v>
      </c>
      <c r="I74" s="126">
        <v>0.57291666666666663</v>
      </c>
      <c r="J74" s="126">
        <v>0.70833333333333337</v>
      </c>
      <c r="K74" s="127" t="s">
        <v>210</v>
      </c>
      <c r="L74" s="556"/>
    </row>
    <row r="75" spans="1:12" ht="15.6" customHeight="1" thickBot="1" x14ac:dyDescent="0.3">
      <c r="A75" s="546" t="s">
        <v>268</v>
      </c>
      <c r="B75" s="132">
        <f>Date!B126</f>
        <v>45684</v>
      </c>
      <c r="C75" s="126">
        <v>0.54166666666666663</v>
      </c>
      <c r="D75" s="126">
        <v>0.57291666666666663</v>
      </c>
      <c r="E75" s="235" t="s">
        <v>207</v>
      </c>
      <c r="F75" s="548" t="s">
        <v>252</v>
      </c>
      <c r="G75" s="550" t="s">
        <v>269</v>
      </c>
      <c r="H75" s="132">
        <f>Date!B154</f>
        <v>45704</v>
      </c>
      <c r="I75" s="126">
        <v>0.54166666666666663</v>
      </c>
      <c r="J75" s="126">
        <v>0.57291666666666663</v>
      </c>
      <c r="K75" s="127" t="s">
        <v>207</v>
      </c>
      <c r="L75" s="552" t="s">
        <v>265</v>
      </c>
    </row>
    <row r="76" spans="1:12" ht="15.6" customHeight="1" thickBot="1" x14ac:dyDescent="0.3">
      <c r="A76" s="546"/>
      <c r="B76" s="132" t="str">
        <f>Date!B127</f>
        <v>Monday</v>
      </c>
      <c r="C76" s="126">
        <v>0.57291666666666663</v>
      </c>
      <c r="D76" s="126">
        <v>0.70833333333333337</v>
      </c>
      <c r="E76" s="235" t="s">
        <v>210</v>
      </c>
      <c r="F76" s="555"/>
      <c r="G76" s="550"/>
      <c r="H76" s="132" t="str">
        <f>Date!B155</f>
        <v>Sunday</v>
      </c>
      <c r="I76" s="126">
        <v>0.57291666666666663</v>
      </c>
      <c r="J76" s="126">
        <v>0.70833333333333337</v>
      </c>
      <c r="K76" s="127" t="s">
        <v>210</v>
      </c>
      <c r="L76" s="556"/>
    </row>
    <row r="77" spans="1:12" ht="15.6" customHeight="1" thickBot="1" x14ac:dyDescent="0.3">
      <c r="A77" s="546" t="s">
        <v>270</v>
      </c>
      <c r="B77" s="132">
        <f>Date!B128</f>
        <v>45685</v>
      </c>
      <c r="C77" s="126">
        <v>0.54166666666666663</v>
      </c>
      <c r="D77" s="126">
        <v>0.57291666666666663</v>
      </c>
      <c r="E77" s="235" t="s">
        <v>207</v>
      </c>
      <c r="F77" s="548" t="s">
        <v>252</v>
      </c>
      <c r="G77" s="550" t="s">
        <v>271</v>
      </c>
      <c r="H77" s="132">
        <f>Date!B156</f>
        <v>45705</v>
      </c>
      <c r="I77" s="126">
        <v>0.54166666666666663</v>
      </c>
      <c r="J77" s="126">
        <v>0.57291666666666663</v>
      </c>
      <c r="K77" s="127" t="s">
        <v>207</v>
      </c>
      <c r="L77" s="552" t="s">
        <v>265</v>
      </c>
    </row>
    <row r="78" spans="1:12" ht="15.6" customHeight="1" thickBot="1" x14ac:dyDescent="0.3">
      <c r="A78" s="546"/>
      <c r="B78" s="132" t="str">
        <f>Date!B129</f>
        <v>Tuesday</v>
      </c>
      <c r="C78" s="126">
        <v>0.57291666666666663</v>
      </c>
      <c r="D78" s="126">
        <v>0.70833333333333337</v>
      </c>
      <c r="E78" s="235" t="s">
        <v>210</v>
      </c>
      <c r="F78" s="555"/>
      <c r="G78" s="550"/>
      <c r="H78" s="132" t="str">
        <f>Date!B157</f>
        <v>Monday</v>
      </c>
      <c r="I78" s="126">
        <v>0.57291666666666663</v>
      </c>
      <c r="J78" s="126">
        <v>0.70833333333333337</v>
      </c>
      <c r="K78" s="127" t="s">
        <v>210</v>
      </c>
      <c r="L78" s="556"/>
    </row>
    <row r="79" spans="1:12" ht="15.6" customHeight="1" thickBot="1" x14ac:dyDescent="0.3">
      <c r="A79" s="546" t="s">
        <v>272</v>
      </c>
      <c r="B79" s="132">
        <f>Date!B130</f>
        <v>45686</v>
      </c>
      <c r="C79" s="126">
        <v>0.54166666666666663</v>
      </c>
      <c r="D79" s="126">
        <v>0.57291666666666663</v>
      </c>
      <c r="E79" s="235" t="s">
        <v>207</v>
      </c>
      <c r="F79" s="548" t="s">
        <v>252</v>
      </c>
      <c r="G79" s="550" t="s">
        <v>273</v>
      </c>
      <c r="H79" s="132">
        <f>Date!B158</f>
        <v>45706</v>
      </c>
      <c r="I79" s="126">
        <v>0.54166666666666663</v>
      </c>
      <c r="J79" s="126">
        <v>0.57291666666666663</v>
      </c>
      <c r="K79" s="127" t="s">
        <v>207</v>
      </c>
      <c r="L79" s="552" t="s">
        <v>265</v>
      </c>
    </row>
    <row r="80" spans="1:12" ht="15.6" customHeight="1" thickBot="1" x14ac:dyDescent="0.3">
      <c r="A80" s="546"/>
      <c r="B80" s="132" t="str">
        <f>Date!B131</f>
        <v>Wednesday</v>
      </c>
      <c r="C80" s="126">
        <v>0.57291666666666663</v>
      </c>
      <c r="D80" s="126">
        <v>0.70833333333333337</v>
      </c>
      <c r="E80" s="235" t="s">
        <v>210</v>
      </c>
      <c r="F80" s="555"/>
      <c r="G80" s="550"/>
      <c r="H80" s="132" t="str">
        <f>Date!B159</f>
        <v>Tuesday</v>
      </c>
      <c r="I80" s="126">
        <v>0.57291666666666663</v>
      </c>
      <c r="J80" s="126">
        <v>0.70833333333333337</v>
      </c>
      <c r="K80" s="127" t="s">
        <v>210</v>
      </c>
      <c r="L80" s="556"/>
    </row>
    <row r="81" spans="1:12" ht="15.6" customHeight="1" thickBot="1" x14ac:dyDescent="0.3">
      <c r="A81" s="546" t="s">
        <v>274</v>
      </c>
      <c r="B81" s="132">
        <f>Date!B132</f>
        <v>45687</v>
      </c>
      <c r="C81" s="126">
        <v>0.54166666666666663</v>
      </c>
      <c r="D81" s="126">
        <v>0.57291666666666663</v>
      </c>
      <c r="E81" s="235" t="s">
        <v>207</v>
      </c>
      <c r="F81" s="548" t="s">
        <v>252</v>
      </c>
      <c r="G81" s="550" t="s">
        <v>275</v>
      </c>
      <c r="H81" s="132">
        <f>Date!B160</f>
        <v>45707</v>
      </c>
      <c r="I81" s="126">
        <v>0.54166666666666663</v>
      </c>
      <c r="J81" s="126">
        <v>0.57291666666666663</v>
      </c>
      <c r="K81" s="127" t="s">
        <v>207</v>
      </c>
      <c r="L81" s="552" t="s">
        <v>265</v>
      </c>
    </row>
    <row r="82" spans="1:12" ht="15.6" customHeight="1" thickBot="1" x14ac:dyDescent="0.3">
      <c r="A82" s="546"/>
      <c r="B82" s="132" t="str">
        <f>Date!B133</f>
        <v>Thursday</v>
      </c>
      <c r="C82" s="126">
        <v>0.57291666666666663</v>
      </c>
      <c r="D82" s="126">
        <v>0.70833333333333337</v>
      </c>
      <c r="E82" s="235" t="s">
        <v>210</v>
      </c>
      <c r="F82" s="555"/>
      <c r="G82" s="550"/>
      <c r="H82" s="132" t="str">
        <f>Date!B161</f>
        <v>Wednesday</v>
      </c>
      <c r="I82" s="126">
        <v>0.57291666666666663</v>
      </c>
      <c r="J82" s="126">
        <v>0.70833333333333337</v>
      </c>
      <c r="K82" s="127" t="s">
        <v>210</v>
      </c>
      <c r="L82" s="556"/>
    </row>
    <row r="83" spans="1:12" ht="15.6" customHeight="1" thickBot="1" x14ac:dyDescent="0.3">
      <c r="A83" s="546" t="s">
        <v>276</v>
      </c>
      <c r="B83" s="132">
        <f>Date!B134</f>
        <v>45690</v>
      </c>
      <c r="C83" s="126">
        <v>0.54166666666666663</v>
      </c>
      <c r="D83" s="126">
        <v>0.57291666666666663</v>
      </c>
      <c r="E83" s="235" t="s">
        <v>207</v>
      </c>
      <c r="F83" s="548" t="s">
        <v>252</v>
      </c>
      <c r="G83" s="550" t="s">
        <v>277</v>
      </c>
      <c r="H83" s="132">
        <f>Date!B162</f>
        <v>45708</v>
      </c>
      <c r="I83" s="126">
        <v>0.54166666666666663</v>
      </c>
      <c r="J83" s="126">
        <v>0.57291666666666663</v>
      </c>
      <c r="K83" s="127" t="s">
        <v>207</v>
      </c>
      <c r="L83" s="552" t="s">
        <v>265</v>
      </c>
    </row>
    <row r="84" spans="1:12" ht="15.6" customHeight="1" thickBot="1" x14ac:dyDescent="0.3">
      <c r="A84" s="546"/>
      <c r="B84" s="132" t="str">
        <f>Date!B135</f>
        <v>Sunday</v>
      </c>
      <c r="C84" s="126">
        <v>0.57291666666666663</v>
      </c>
      <c r="D84" s="126">
        <v>0.70833333333333337</v>
      </c>
      <c r="E84" s="235" t="s">
        <v>210</v>
      </c>
      <c r="F84" s="555"/>
      <c r="G84" s="550"/>
      <c r="H84" s="132" t="str">
        <f>Date!B163</f>
        <v>Thursday</v>
      </c>
      <c r="I84" s="126">
        <v>0.57291666666666663</v>
      </c>
      <c r="J84" s="126">
        <v>0.70833333333333337</v>
      </c>
      <c r="K84" s="127" t="s">
        <v>210</v>
      </c>
      <c r="L84" s="556"/>
    </row>
    <row r="85" spans="1:12" ht="15.6" customHeight="1" thickBot="1" x14ac:dyDescent="0.3">
      <c r="A85" s="546" t="s">
        <v>278</v>
      </c>
      <c r="B85" s="132">
        <f>Date!B136</f>
        <v>45691</v>
      </c>
      <c r="C85" s="126">
        <v>0.54166666666666663</v>
      </c>
      <c r="D85" s="126">
        <v>0.57291666666666663</v>
      </c>
      <c r="E85" s="235" t="s">
        <v>207</v>
      </c>
      <c r="F85" s="548" t="s">
        <v>252</v>
      </c>
      <c r="G85" s="550" t="s">
        <v>279</v>
      </c>
      <c r="H85" s="132">
        <f>Date!B164</f>
        <v>45711</v>
      </c>
      <c r="I85" s="126">
        <v>0.54166666666666663</v>
      </c>
      <c r="J85" s="126">
        <v>0.57291666666666663</v>
      </c>
      <c r="K85" s="127" t="s">
        <v>207</v>
      </c>
      <c r="L85" s="552" t="s">
        <v>265</v>
      </c>
    </row>
    <row r="86" spans="1:12" ht="15.6" customHeight="1" thickBot="1" x14ac:dyDescent="0.3">
      <c r="A86" s="546"/>
      <c r="B86" s="132" t="str">
        <f>Date!B137</f>
        <v>Monday</v>
      </c>
      <c r="C86" s="126">
        <v>0.57291666666666663</v>
      </c>
      <c r="D86" s="126">
        <v>0.70833333333333337</v>
      </c>
      <c r="E86" s="235" t="s">
        <v>210</v>
      </c>
      <c r="F86" s="555"/>
      <c r="G86" s="550"/>
      <c r="H86" s="132" t="str">
        <f>Date!B165</f>
        <v>Sunday</v>
      </c>
      <c r="I86" s="126">
        <v>0.57291666666666663</v>
      </c>
      <c r="J86" s="126">
        <v>0.70833333333333337</v>
      </c>
      <c r="K86" s="127" t="s">
        <v>210</v>
      </c>
      <c r="L86" s="556"/>
    </row>
    <row r="87" spans="1:12" ht="15.6" customHeight="1" thickBot="1" x14ac:dyDescent="0.3">
      <c r="A87" s="546" t="s">
        <v>280</v>
      </c>
      <c r="B87" s="132">
        <f>Date!B138</f>
        <v>45692</v>
      </c>
      <c r="C87" s="126">
        <v>0.54166666666666663</v>
      </c>
      <c r="D87" s="126">
        <v>0.57291666666666663</v>
      </c>
      <c r="E87" s="235" t="s">
        <v>207</v>
      </c>
      <c r="F87" s="548" t="s">
        <v>252</v>
      </c>
      <c r="G87" s="550" t="s">
        <v>281</v>
      </c>
      <c r="H87" s="132">
        <f>Date!B166</f>
        <v>45712</v>
      </c>
      <c r="I87" s="126">
        <v>0.54166666666666663</v>
      </c>
      <c r="J87" s="126">
        <v>0.57291666666666663</v>
      </c>
      <c r="K87" s="127" t="s">
        <v>207</v>
      </c>
      <c r="L87" s="552" t="s">
        <v>265</v>
      </c>
    </row>
    <row r="88" spans="1:12" ht="15.6" customHeight="1" thickBot="1" x14ac:dyDescent="0.3">
      <c r="A88" s="546"/>
      <c r="B88" s="132" t="str">
        <f>Date!B139</f>
        <v>Tuesday</v>
      </c>
      <c r="C88" s="126">
        <v>0.57291666666666663</v>
      </c>
      <c r="D88" s="126">
        <v>0.70833333333333337</v>
      </c>
      <c r="E88" s="235" t="s">
        <v>210</v>
      </c>
      <c r="F88" s="555"/>
      <c r="G88" s="550"/>
      <c r="H88" s="132" t="str">
        <f>Date!B167</f>
        <v>Monday</v>
      </c>
      <c r="I88" s="126">
        <v>0.57291666666666663</v>
      </c>
      <c r="J88" s="126">
        <v>0.70833333333333337</v>
      </c>
      <c r="K88" s="127" t="s">
        <v>210</v>
      </c>
      <c r="L88" s="556"/>
    </row>
    <row r="89" spans="1:12" ht="15.6" customHeight="1" thickBot="1" x14ac:dyDescent="0.3">
      <c r="A89" s="546" t="s">
        <v>282</v>
      </c>
      <c r="B89" s="132">
        <f>Date!B140</f>
        <v>45693</v>
      </c>
      <c r="C89" s="126">
        <v>0.54166666666666663</v>
      </c>
      <c r="D89" s="126">
        <v>0.57291666666666663</v>
      </c>
      <c r="E89" s="235" t="s">
        <v>207</v>
      </c>
      <c r="F89" s="548" t="s">
        <v>252</v>
      </c>
      <c r="G89" s="550" t="s">
        <v>283</v>
      </c>
      <c r="H89" s="132">
        <f>Date!B168</f>
        <v>45713</v>
      </c>
      <c r="I89" s="126">
        <v>0.54166666666666663</v>
      </c>
      <c r="J89" s="126">
        <v>0.57291666666666663</v>
      </c>
      <c r="K89" s="127" t="s">
        <v>207</v>
      </c>
      <c r="L89" s="552" t="s">
        <v>265</v>
      </c>
    </row>
    <row r="90" spans="1:12" ht="15.6" customHeight="1" thickBot="1" x14ac:dyDescent="0.3">
      <c r="A90" s="546"/>
      <c r="B90" s="132" t="str">
        <f>Date!B141</f>
        <v>Wednesday</v>
      </c>
      <c r="C90" s="126">
        <v>0.57291666666666663</v>
      </c>
      <c r="D90" s="126">
        <v>0.70833333333333337</v>
      </c>
      <c r="E90" s="235" t="s">
        <v>210</v>
      </c>
      <c r="F90" s="555"/>
      <c r="G90" s="550"/>
      <c r="H90" s="132" t="str">
        <f>Date!B169</f>
        <v>Tuesday</v>
      </c>
      <c r="I90" s="126">
        <v>0.57291666666666663</v>
      </c>
      <c r="J90" s="126">
        <v>0.70833333333333337</v>
      </c>
      <c r="K90" s="127" t="s">
        <v>210</v>
      </c>
      <c r="L90" s="556"/>
    </row>
    <row r="91" spans="1:12" ht="15.6" customHeight="1" thickBot="1" x14ac:dyDescent="0.3">
      <c r="A91" s="546" t="s">
        <v>284</v>
      </c>
      <c r="B91" s="132">
        <f>Date!B142</f>
        <v>45694</v>
      </c>
      <c r="C91" s="126">
        <v>0.54166666666666663</v>
      </c>
      <c r="D91" s="126">
        <v>0.57291666666666663</v>
      </c>
      <c r="E91" s="235" t="s">
        <v>207</v>
      </c>
      <c r="F91" s="548" t="s">
        <v>252</v>
      </c>
      <c r="G91" s="550" t="s">
        <v>285</v>
      </c>
      <c r="H91" s="132">
        <f>Date!B170</f>
        <v>45715</v>
      </c>
      <c r="I91" s="126">
        <v>0.54166666666666663</v>
      </c>
      <c r="J91" s="126">
        <v>0.57291666666666663</v>
      </c>
      <c r="K91" s="127" t="s">
        <v>207</v>
      </c>
      <c r="L91" s="552" t="s">
        <v>265</v>
      </c>
    </row>
    <row r="92" spans="1:12" ht="15.6" customHeight="1" thickBot="1" x14ac:dyDescent="0.3">
      <c r="A92" s="546"/>
      <c r="B92" s="132" t="str">
        <f>Date!B143</f>
        <v>Thursday</v>
      </c>
      <c r="C92" s="126">
        <v>0.57291666666666663</v>
      </c>
      <c r="D92" s="126">
        <v>0.70833333333333337</v>
      </c>
      <c r="E92" s="235" t="s">
        <v>210</v>
      </c>
      <c r="F92" s="555"/>
      <c r="G92" s="550"/>
      <c r="H92" s="132" t="str">
        <f>Date!B171</f>
        <v>Thursday</v>
      </c>
      <c r="I92" s="126">
        <v>0.57291666666666663</v>
      </c>
      <c r="J92" s="126">
        <v>0.70833333333333337</v>
      </c>
      <c r="K92" s="127" t="s">
        <v>210</v>
      </c>
      <c r="L92" s="556"/>
    </row>
    <row r="93" spans="1:12" ht="15.6" customHeight="1" thickBot="1" x14ac:dyDescent="0.3">
      <c r="A93" s="546" t="s">
        <v>286</v>
      </c>
      <c r="B93" s="132">
        <f>Date!B144</f>
        <v>45697</v>
      </c>
      <c r="C93" s="126">
        <v>0.54166666666666663</v>
      </c>
      <c r="D93" s="126">
        <v>0.57291666666666663</v>
      </c>
      <c r="E93" s="235" t="s">
        <v>207</v>
      </c>
      <c r="F93" s="548" t="s">
        <v>265</v>
      </c>
      <c r="G93" s="550" t="s">
        <v>287</v>
      </c>
      <c r="H93" s="132">
        <f>Date!B172</f>
        <v>45718</v>
      </c>
      <c r="I93" s="126">
        <v>0.54166666666666663</v>
      </c>
      <c r="J93" s="126">
        <v>0.57291666666666663</v>
      </c>
      <c r="K93" s="127" t="s">
        <v>207</v>
      </c>
      <c r="L93" s="552" t="s">
        <v>265</v>
      </c>
    </row>
    <row r="94" spans="1:12" ht="15.6" customHeight="1" thickBot="1" x14ac:dyDescent="0.3">
      <c r="A94" s="546"/>
      <c r="B94" s="132" t="str">
        <f>Date!B145</f>
        <v>Sunday</v>
      </c>
      <c r="C94" s="126">
        <v>0.57291666666666663</v>
      </c>
      <c r="D94" s="126">
        <v>0.70833333333333337</v>
      </c>
      <c r="E94" s="235" t="s">
        <v>210</v>
      </c>
      <c r="F94" s="555"/>
      <c r="G94" s="550"/>
      <c r="H94" s="132" t="str">
        <f>Date!B173</f>
        <v>Sunday</v>
      </c>
      <c r="I94" s="126">
        <v>0.57291666666666663</v>
      </c>
      <c r="J94" s="126">
        <v>0.70833333333333337</v>
      </c>
      <c r="K94" s="127" t="s">
        <v>210</v>
      </c>
      <c r="L94" s="556"/>
    </row>
    <row r="95" spans="1:12" ht="15.6" customHeight="1" thickBot="1" x14ac:dyDescent="0.3">
      <c r="A95" s="546" t="s">
        <v>288</v>
      </c>
      <c r="B95" s="132">
        <f>Date!B146</f>
        <v>45698</v>
      </c>
      <c r="C95" s="126">
        <v>0.54166666666666663</v>
      </c>
      <c r="D95" s="126">
        <v>0.57291666666666663</v>
      </c>
      <c r="E95" s="235" t="s">
        <v>207</v>
      </c>
      <c r="F95" s="548" t="s">
        <v>265</v>
      </c>
      <c r="G95" s="550" t="s">
        <v>289</v>
      </c>
      <c r="H95" s="132">
        <f>Date!B174</f>
        <v>45719</v>
      </c>
      <c r="I95" s="126">
        <v>0.54166666666666663</v>
      </c>
      <c r="J95" s="126">
        <v>0.57291666666666663</v>
      </c>
      <c r="K95" s="127" t="s">
        <v>207</v>
      </c>
      <c r="L95" s="552" t="s">
        <v>265</v>
      </c>
    </row>
    <row r="96" spans="1:12" ht="15.6" customHeight="1" thickBot="1" x14ac:dyDescent="0.3">
      <c r="A96" s="546"/>
      <c r="B96" s="132" t="str">
        <f>Date!B147</f>
        <v>Monday</v>
      </c>
      <c r="C96" s="126">
        <v>0.57291666666666663</v>
      </c>
      <c r="D96" s="126">
        <v>0.70833333333333337</v>
      </c>
      <c r="E96" s="235" t="s">
        <v>210</v>
      </c>
      <c r="F96" s="555"/>
      <c r="G96" s="550"/>
      <c r="H96" s="132" t="str">
        <f>Date!B175</f>
        <v>Monday</v>
      </c>
      <c r="I96" s="126">
        <v>0.57291666666666663</v>
      </c>
      <c r="J96" s="126">
        <v>0.70833333333333337</v>
      </c>
      <c r="K96" s="127" t="s">
        <v>210</v>
      </c>
      <c r="L96" s="556"/>
    </row>
    <row r="97" spans="1:12" ht="15.6" customHeight="1" thickBot="1" x14ac:dyDescent="0.3">
      <c r="A97" s="546" t="s">
        <v>290</v>
      </c>
      <c r="B97" s="132">
        <f>Date!B148</f>
        <v>45699</v>
      </c>
      <c r="C97" s="126">
        <v>0.54166666666666663</v>
      </c>
      <c r="D97" s="126">
        <v>0.57291666666666663</v>
      </c>
      <c r="E97" s="235" t="s">
        <v>207</v>
      </c>
      <c r="F97" s="548" t="s">
        <v>265</v>
      </c>
      <c r="G97" s="550" t="s">
        <v>291</v>
      </c>
      <c r="H97" s="132">
        <f>Date!B176</f>
        <v>45720</v>
      </c>
      <c r="I97" s="126">
        <v>0.54166666666666663</v>
      </c>
      <c r="J97" s="126">
        <v>0.57291666666666663</v>
      </c>
      <c r="K97" s="127" t="s">
        <v>207</v>
      </c>
      <c r="L97" s="552" t="s">
        <v>265</v>
      </c>
    </row>
    <row r="98" spans="1:12" ht="15.6" customHeight="1" thickBot="1" x14ac:dyDescent="0.3">
      <c r="A98" s="547"/>
      <c r="B98" s="132" t="str">
        <f>Date!B149</f>
        <v>Tuesday</v>
      </c>
      <c r="C98" s="128">
        <v>0.57291666666666663</v>
      </c>
      <c r="D98" s="128">
        <v>0.70833333333333337</v>
      </c>
      <c r="E98" s="236" t="s">
        <v>210</v>
      </c>
      <c r="F98" s="549"/>
      <c r="G98" s="551"/>
      <c r="H98" s="132" t="str">
        <f>Date!B177</f>
        <v>Tuesday</v>
      </c>
      <c r="I98" s="128">
        <v>0.57291666666666663</v>
      </c>
      <c r="J98" s="128">
        <v>0.70833333333333337</v>
      </c>
      <c r="K98" s="129" t="s">
        <v>210</v>
      </c>
      <c r="L98" s="553"/>
    </row>
    <row r="99" spans="1:12" ht="77.099999999999994" customHeight="1" x14ac:dyDescent="0.25">
      <c r="A99" s="554"/>
      <c r="B99" s="554"/>
      <c r="C99" s="554"/>
      <c r="D99" s="554"/>
      <c r="E99" s="554"/>
      <c r="F99" s="554"/>
      <c r="G99" s="554"/>
      <c r="H99" s="554"/>
      <c r="I99" s="554"/>
      <c r="J99" s="554"/>
      <c r="K99" s="554"/>
      <c r="L99" s="554"/>
    </row>
    <row r="100" spans="1:12" ht="19.5" customHeight="1" x14ac:dyDescent="0.25">
      <c r="A100" s="557" t="s">
        <v>292</v>
      </c>
      <c r="B100" s="557"/>
      <c r="C100" s="557"/>
      <c r="D100" s="134"/>
      <c r="E100" s="557" t="s">
        <v>293</v>
      </c>
      <c r="F100" s="557"/>
      <c r="G100" s="557"/>
      <c r="H100" s="557"/>
      <c r="I100" s="557"/>
      <c r="J100" s="557"/>
      <c r="K100" s="557" t="s">
        <v>48</v>
      </c>
      <c r="L100" s="557"/>
    </row>
    <row r="101" spans="1:12" ht="15.6" customHeight="1" x14ac:dyDescent="0.25">
      <c r="A101" s="234"/>
      <c r="B101" s="134"/>
      <c r="C101" s="134"/>
      <c r="D101" s="134"/>
      <c r="E101" s="234"/>
      <c r="F101" s="234"/>
      <c r="G101" s="234"/>
      <c r="H101" s="234"/>
      <c r="I101" s="234"/>
      <c r="J101" s="234"/>
      <c r="K101" s="234"/>
      <c r="L101" s="234"/>
    </row>
    <row r="102" spans="1:12" ht="15.6" customHeight="1" x14ac:dyDescent="0.25">
      <c r="A102" s="234"/>
      <c r="B102" s="134"/>
      <c r="C102" s="134"/>
      <c r="D102" s="134"/>
      <c r="E102" s="234"/>
      <c r="F102" s="234"/>
      <c r="G102" s="234"/>
      <c r="H102" s="234"/>
      <c r="I102" s="234"/>
      <c r="J102" s="234"/>
      <c r="K102" s="234"/>
      <c r="L102" s="234"/>
    </row>
    <row r="103" spans="1:12" ht="15.6" customHeight="1" x14ac:dyDescent="0.25">
      <c r="A103" s="234"/>
      <c r="B103" s="134"/>
      <c r="C103" s="134"/>
      <c r="D103" s="134"/>
      <c r="E103" s="234"/>
      <c r="F103" s="234"/>
      <c r="G103" s="234"/>
      <c r="H103" s="234"/>
      <c r="I103" s="234"/>
      <c r="J103" s="234"/>
      <c r="K103" s="234"/>
      <c r="L103" s="234"/>
    </row>
    <row r="104" spans="1:12" ht="15.6" customHeight="1" x14ac:dyDescent="0.25">
      <c r="A104" s="234"/>
      <c r="B104" s="134"/>
      <c r="C104" s="134"/>
      <c r="D104" s="134"/>
      <c r="E104" s="234"/>
      <c r="F104" s="234"/>
      <c r="G104" s="234"/>
      <c r="H104" s="234"/>
      <c r="I104" s="234"/>
      <c r="J104" s="234"/>
      <c r="K104" s="234"/>
      <c r="L104" s="234"/>
    </row>
    <row r="105" spans="1:12" ht="15.6" customHeight="1" x14ac:dyDescent="0.25">
      <c r="A105" s="234"/>
      <c r="B105" s="134"/>
      <c r="C105" s="134"/>
      <c r="D105" s="134"/>
      <c r="E105" s="234"/>
      <c r="F105" s="234"/>
      <c r="G105" s="234"/>
      <c r="H105" s="234"/>
      <c r="I105" s="234"/>
      <c r="J105" s="234"/>
      <c r="K105" s="234"/>
      <c r="L105" s="234"/>
    </row>
    <row r="106" spans="1:12" ht="15.6" customHeight="1" x14ac:dyDescent="0.25">
      <c r="A106" s="234"/>
      <c r="B106" s="134"/>
      <c r="C106" s="134"/>
      <c r="D106" s="134"/>
      <c r="E106" s="234"/>
      <c r="F106" s="234"/>
      <c r="G106" s="234"/>
      <c r="H106" s="234"/>
      <c r="I106" s="234"/>
      <c r="J106" s="234"/>
      <c r="K106" s="234"/>
      <c r="L106" s="234"/>
    </row>
    <row r="107" spans="1:12" ht="15.6" customHeight="1" x14ac:dyDescent="0.25">
      <c r="A107" s="234"/>
      <c r="B107" s="134"/>
      <c r="C107" s="134"/>
      <c r="D107" s="134"/>
      <c r="E107" s="234"/>
      <c r="F107" s="234"/>
      <c r="G107" s="234"/>
      <c r="H107" s="234"/>
      <c r="I107" s="234"/>
      <c r="J107" s="234"/>
      <c r="K107" s="234"/>
      <c r="L107" s="234"/>
    </row>
    <row r="108" spans="1:12" ht="15.6" customHeight="1" x14ac:dyDescent="0.25">
      <c r="A108" s="234"/>
      <c r="B108" s="134"/>
      <c r="C108" s="134"/>
      <c r="D108" s="134"/>
      <c r="E108" s="234"/>
      <c r="F108" s="234"/>
      <c r="G108" s="234"/>
      <c r="H108" s="234"/>
      <c r="I108" s="234"/>
      <c r="J108" s="234"/>
      <c r="K108" s="234"/>
      <c r="L108" s="234"/>
    </row>
    <row r="109" spans="1:12" ht="15.6" customHeight="1" x14ac:dyDescent="0.25">
      <c r="A109" s="234"/>
      <c r="B109" s="134"/>
      <c r="C109" s="134"/>
      <c r="D109" s="134"/>
      <c r="E109" s="234"/>
      <c r="F109" s="234"/>
      <c r="G109" s="234"/>
      <c r="H109" s="234"/>
      <c r="I109" s="234"/>
      <c r="J109" s="234"/>
      <c r="K109" s="234"/>
      <c r="L109" s="234"/>
    </row>
    <row r="110" spans="1:12" ht="15.6" customHeight="1" x14ac:dyDescent="0.25">
      <c r="A110" s="234"/>
      <c r="B110" s="134"/>
      <c r="C110" s="134"/>
      <c r="D110" s="134"/>
      <c r="E110" s="234"/>
      <c r="F110" s="234"/>
      <c r="G110" s="234"/>
      <c r="H110" s="234"/>
      <c r="I110" s="234"/>
      <c r="J110" s="234"/>
      <c r="K110" s="234"/>
      <c r="L110" s="234"/>
    </row>
    <row r="111" spans="1:12" ht="15.6" customHeight="1" x14ac:dyDescent="0.25">
      <c r="A111" s="234"/>
      <c r="B111" s="134"/>
      <c r="C111" s="134"/>
      <c r="D111" s="134"/>
      <c r="E111" s="234"/>
      <c r="F111" s="234"/>
      <c r="G111" s="234"/>
      <c r="H111" s="234"/>
      <c r="I111" s="234"/>
      <c r="J111" s="234"/>
      <c r="K111" s="234"/>
      <c r="L111" s="234"/>
    </row>
    <row r="112" spans="1:12" ht="15.6" customHeight="1" x14ac:dyDescent="0.25">
      <c r="A112" s="234"/>
      <c r="B112" s="134"/>
      <c r="C112" s="134"/>
      <c r="D112" s="134"/>
      <c r="E112" s="234"/>
      <c r="F112" s="234"/>
      <c r="G112" s="234"/>
      <c r="H112" s="234"/>
      <c r="I112" s="234"/>
      <c r="J112" s="234"/>
      <c r="K112" s="234"/>
      <c r="L112" s="234"/>
    </row>
    <row r="113" spans="1:12" ht="15.6" customHeight="1" x14ac:dyDescent="0.25">
      <c r="A113" s="234"/>
      <c r="B113" s="134"/>
      <c r="C113" s="134"/>
      <c r="D113" s="134"/>
      <c r="E113" s="234"/>
      <c r="F113" s="234"/>
      <c r="G113" s="234"/>
      <c r="H113" s="234"/>
      <c r="I113" s="234"/>
      <c r="J113" s="234"/>
      <c r="K113" s="234"/>
      <c r="L113" s="234"/>
    </row>
    <row r="114" spans="1:12" ht="15.6" customHeight="1" x14ac:dyDescent="0.25">
      <c r="A114" s="234"/>
      <c r="B114" s="134"/>
      <c r="C114" s="134"/>
      <c r="D114" s="134"/>
      <c r="E114" s="234"/>
      <c r="F114" s="234"/>
      <c r="G114" s="234"/>
      <c r="H114" s="234"/>
      <c r="I114" s="234"/>
      <c r="J114" s="234"/>
      <c r="K114" s="234"/>
      <c r="L114" s="234"/>
    </row>
    <row r="115" spans="1:12" ht="15.6" customHeight="1" x14ac:dyDescent="0.25">
      <c r="A115" s="234"/>
      <c r="B115" s="134"/>
      <c r="C115" s="134"/>
      <c r="D115" s="134"/>
      <c r="E115" s="234"/>
      <c r="F115" s="234"/>
      <c r="G115" s="234"/>
      <c r="H115" s="234"/>
      <c r="I115" s="234"/>
      <c r="J115" s="234"/>
      <c r="K115" s="234"/>
      <c r="L115" s="234"/>
    </row>
    <row r="116" spans="1:12" ht="15.6" customHeight="1" x14ac:dyDescent="0.25">
      <c r="A116" s="234"/>
      <c r="B116" s="134"/>
      <c r="C116" s="134"/>
      <c r="D116" s="134"/>
      <c r="E116" s="234"/>
      <c r="F116" s="234"/>
      <c r="G116" s="234"/>
      <c r="H116" s="234"/>
      <c r="I116" s="234"/>
      <c r="J116" s="234"/>
      <c r="K116" s="234"/>
      <c r="L116" s="234"/>
    </row>
    <row r="117" spans="1:12" ht="15.6" customHeight="1" x14ac:dyDescent="0.25">
      <c r="A117" s="234"/>
      <c r="B117" s="134"/>
      <c r="C117" s="134"/>
      <c r="D117" s="134"/>
      <c r="E117" s="234"/>
      <c r="F117" s="234"/>
      <c r="G117" s="234"/>
      <c r="H117" s="234"/>
      <c r="I117" s="234"/>
      <c r="J117" s="234"/>
      <c r="K117" s="234"/>
      <c r="L117" s="234"/>
    </row>
    <row r="118" spans="1:12" ht="15.6" customHeight="1" x14ac:dyDescent="0.25">
      <c r="A118" s="234"/>
      <c r="B118" s="134"/>
      <c r="C118" s="134"/>
      <c r="D118" s="134"/>
      <c r="E118" s="234"/>
      <c r="F118" s="234"/>
      <c r="G118" s="234"/>
      <c r="H118" s="234"/>
      <c r="I118" s="234"/>
      <c r="J118" s="234"/>
      <c r="K118" s="234"/>
      <c r="L118" s="234"/>
    </row>
    <row r="119" spans="1:12" ht="15.6" customHeight="1" x14ac:dyDescent="0.25">
      <c r="A119" s="234"/>
      <c r="B119" s="134"/>
      <c r="C119" s="134"/>
      <c r="D119" s="134"/>
      <c r="E119" s="234"/>
      <c r="F119" s="234"/>
      <c r="G119" s="234"/>
      <c r="H119" s="234"/>
      <c r="I119" s="234"/>
      <c r="J119" s="234"/>
      <c r="K119" s="234"/>
      <c r="L119" s="234"/>
    </row>
    <row r="120" spans="1:12" ht="15.6" customHeight="1" x14ac:dyDescent="0.25">
      <c r="A120" s="234"/>
      <c r="B120" s="134"/>
      <c r="C120" s="134"/>
      <c r="D120" s="134"/>
      <c r="E120" s="234"/>
      <c r="F120" s="234"/>
      <c r="G120" s="234"/>
      <c r="H120" s="234"/>
      <c r="I120" s="234"/>
      <c r="J120" s="234"/>
      <c r="K120" s="234"/>
      <c r="L120" s="234"/>
    </row>
    <row r="121" spans="1:12" ht="15.6" customHeight="1" x14ac:dyDescent="0.25">
      <c r="A121" s="234"/>
      <c r="B121" s="134"/>
      <c r="C121" s="134"/>
      <c r="D121" s="134"/>
      <c r="E121" s="234"/>
      <c r="F121" s="234"/>
      <c r="G121" s="234"/>
      <c r="H121" s="234"/>
      <c r="I121" s="234"/>
      <c r="J121" s="234"/>
      <c r="K121" s="234"/>
      <c r="L121" s="234"/>
    </row>
    <row r="122" spans="1:12" ht="15.6" customHeight="1" x14ac:dyDescent="0.25">
      <c r="A122" s="234"/>
      <c r="B122" s="134"/>
      <c r="C122" s="134"/>
      <c r="D122" s="134"/>
      <c r="E122" s="234"/>
      <c r="F122" s="234"/>
      <c r="G122" s="234"/>
      <c r="H122" s="234"/>
      <c r="I122" s="234"/>
      <c r="J122" s="234"/>
      <c r="K122" s="234"/>
      <c r="L122" s="234"/>
    </row>
    <row r="123" spans="1:12" ht="15.6" customHeight="1" x14ac:dyDescent="0.25">
      <c r="A123" s="234"/>
      <c r="B123" s="134"/>
      <c r="C123" s="134"/>
      <c r="D123" s="134"/>
      <c r="E123" s="234"/>
      <c r="F123" s="234"/>
      <c r="G123" s="234"/>
      <c r="H123" s="234"/>
      <c r="I123" s="234"/>
      <c r="J123" s="234"/>
      <c r="K123" s="234"/>
      <c r="L123" s="234"/>
    </row>
    <row r="124" spans="1:12" ht="15.6" customHeight="1" x14ac:dyDescent="0.25">
      <c r="A124" s="234"/>
      <c r="B124" s="134"/>
      <c r="C124" s="134"/>
      <c r="D124" s="134"/>
      <c r="E124" s="234"/>
      <c r="F124" s="234"/>
      <c r="G124" s="234"/>
      <c r="H124" s="234"/>
      <c r="I124" s="234"/>
      <c r="J124" s="234"/>
      <c r="K124" s="234"/>
      <c r="L124" s="234"/>
    </row>
    <row r="125" spans="1:12" ht="15.6" customHeight="1" x14ac:dyDescent="0.25">
      <c r="A125" s="234"/>
      <c r="B125" s="134"/>
      <c r="C125" s="134"/>
      <c r="D125" s="134"/>
      <c r="E125" s="234"/>
      <c r="F125" s="234"/>
      <c r="G125" s="234"/>
      <c r="H125" s="234"/>
      <c r="I125" s="234"/>
      <c r="J125" s="234"/>
      <c r="K125" s="234"/>
      <c r="L125" s="234"/>
    </row>
    <row r="126" spans="1:12" ht="15.6" customHeight="1" x14ac:dyDescent="0.25">
      <c r="A126" s="234"/>
      <c r="B126" s="134"/>
      <c r="C126" s="134"/>
      <c r="D126" s="134"/>
      <c r="E126" s="234"/>
      <c r="F126" s="234"/>
      <c r="G126" s="234"/>
      <c r="H126" s="234"/>
      <c r="I126" s="234"/>
      <c r="J126" s="234"/>
      <c r="K126" s="234"/>
      <c r="L126" s="234"/>
    </row>
    <row r="127" spans="1:12" ht="15.6" customHeight="1" x14ac:dyDescent="0.25">
      <c r="A127" s="234"/>
      <c r="B127" s="134"/>
      <c r="C127" s="134"/>
      <c r="D127" s="134"/>
      <c r="E127" s="234"/>
      <c r="F127" s="234"/>
      <c r="G127" s="234"/>
      <c r="H127" s="234"/>
      <c r="I127" s="234"/>
      <c r="J127" s="234"/>
      <c r="K127" s="234"/>
      <c r="L127" s="234"/>
    </row>
    <row r="128" spans="1:12" ht="15.6" customHeight="1" x14ac:dyDescent="0.25">
      <c r="A128" s="234"/>
      <c r="B128" s="134"/>
      <c r="C128" s="134"/>
      <c r="D128" s="134"/>
      <c r="E128" s="234"/>
      <c r="F128" s="234"/>
      <c r="G128" s="234"/>
      <c r="H128" s="234"/>
      <c r="I128" s="234"/>
      <c r="J128" s="234"/>
      <c r="K128" s="234"/>
      <c r="L128" s="234"/>
    </row>
    <row r="129" spans="1:12" ht="15.6" customHeight="1" x14ac:dyDescent="0.25">
      <c r="A129" s="234"/>
      <c r="B129" s="134"/>
      <c r="C129" s="134"/>
      <c r="D129" s="134"/>
      <c r="E129" s="234"/>
      <c r="F129" s="234"/>
      <c r="G129" s="234"/>
      <c r="H129" s="234"/>
      <c r="I129" s="234"/>
      <c r="J129" s="234"/>
      <c r="K129" s="234"/>
      <c r="L129" s="234"/>
    </row>
    <row r="130" spans="1:12" ht="15.6" customHeight="1" x14ac:dyDescent="0.25">
      <c r="A130" s="234"/>
      <c r="B130" s="134"/>
      <c r="C130" s="134"/>
      <c r="D130" s="134"/>
      <c r="E130" s="234"/>
      <c r="F130" s="234"/>
      <c r="G130" s="234"/>
      <c r="H130" s="234"/>
      <c r="I130" s="234"/>
      <c r="J130" s="234"/>
      <c r="K130" s="234"/>
      <c r="L130" s="234"/>
    </row>
    <row r="131" spans="1:12" ht="15.6" customHeight="1" x14ac:dyDescent="0.25">
      <c r="A131" s="234"/>
      <c r="B131" s="134"/>
      <c r="C131" s="134"/>
      <c r="D131" s="134"/>
      <c r="E131" s="234"/>
      <c r="F131" s="234"/>
      <c r="G131" s="234"/>
      <c r="H131" s="234"/>
      <c r="I131" s="234"/>
      <c r="J131" s="234"/>
      <c r="K131" s="234"/>
      <c r="L131" s="234"/>
    </row>
    <row r="132" spans="1:12" ht="15.6" customHeight="1" x14ac:dyDescent="0.25">
      <c r="A132" s="234"/>
      <c r="B132" s="134"/>
      <c r="C132" s="134"/>
      <c r="D132" s="134"/>
      <c r="E132" s="234"/>
      <c r="F132" s="234"/>
      <c r="G132" s="234"/>
      <c r="H132" s="234"/>
      <c r="I132" s="234"/>
      <c r="J132" s="234"/>
      <c r="K132" s="234"/>
      <c r="L132" s="234"/>
    </row>
    <row r="133" spans="1:12" ht="15.6" customHeight="1" x14ac:dyDescent="0.25">
      <c r="A133" s="234"/>
      <c r="B133" s="134"/>
      <c r="C133" s="134"/>
      <c r="D133" s="134"/>
      <c r="E133" s="234"/>
      <c r="F133" s="234"/>
      <c r="G133" s="234"/>
      <c r="H133" s="234"/>
      <c r="I133" s="234"/>
      <c r="J133" s="234"/>
      <c r="K133" s="234"/>
      <c r="L133" s="234"/>
    </row>
    <row r="134" spans="1:12" ht="15.6" customHeight="1" x14ac:dyDescent="0.25">
      <c r="A134" s="234"/>
      <c r="B134" s="134"/>
      <c r="C134" s="134"/>
      <c r="D134" s="134"/>
      <c r="E134" s="234"/>
      <c r="F134" s="234"/>
      <c r="G134" s="234"/>
      <c r="H134" s="234"/>
      <c r="I134" s="234"/>
      <c r="J134" s="234"/>
      <c r="K134" s="234"/>
      <c r="L134" s="234"/>
    </row>
    <row r="135" spans="1:12" ht="15.6" customHeight="1" x14ac:dyDescent="0.25">
      <c r="A135" s="234"/>
      <c r="B135" s="134"/>
      <c r="C135" s="134"/>
      <c r="D135" s="134"/>
      <c r="E135" s="234"/>
      <c r="F135" s="234"/>
      <c r="G135" s="234"/>
      <c r="H135" s="234"/>
      <c r="I135" s="234"/>
      <c r="J135" s="234"/>
      <c r="K135" s="234"/>
      <c r="L135" s="234"/>
    </row>
    <row r="136" spans="1:12" ht="15.6" customHeight="1" x14ac:dyDescent="0.25">
      <c r="A136" s="234"/>
      <c r="B136" s="134"/>
      <c r="C136" s="134"/>
      <c r="D136" s="134"/>
      <c r="E136" s="234"/>
      <c r="F136" s="234"/>
      <c r="G136" s="234"/>
      <c r="H136" s="234"/>
      <c r="I136" s="234"/>
      <c r="J136" s="234"/>
      <c r="K136" s="234"/>
      <c r="L136" s="234"/>
    </row>
    <row r="137" spans="1:12" ht="15.6" customHeight="1" x14ac:dyDescent="0.25">
      <c r="A137" s="234"/>
      <c r="B137" s="134"/>
      <c r="C137" s="134"/>
      <c r="D137" s="134"/>
      <c r="E137" s="234"/>
      <c r="F137" s="234"/>
      <c r="G137" s="234"/>
      <c r="H137" s="234"/>
      <c r="I137" s="234"/>
      <c r="J137" s="234"/>
      <c r="K137" s="234"/>
      <c r="L137" s="234"/>
    </row>
    <row r="138" spans="1:12" ht="15.6" customHeight="1" x14ac:dyDescent="0.25">
      <c r="A138" s="234"/>
      <c r="B138" s="134"/>
      <c r="C138" s="134"/>
      <c r="D138" s="134"/>
      <c r="E138" s="234"/>
      <c r="F138" s="234"/>
      <c r="G138" s="234"/>
      <c r="H138" s="234"/>
      <c r="I138" s="234"/>
      <c r="J138" s="234"/>
      <c r="K138" s="234"/>
      <c r="L138" s="234"/>
    </row>
    <row r="139" spans="1:12" ht="15.6" customHeight="1" x14ac:dyDescent="0.25">
      <c r="A139" s="234"/>
      <c r="B139" s="134"/>
      <c r="C139" s="134"/>
      <c r="D139" s="134"/>
      <c r="E139" s="234"/>
      <c r="F139" s="234"/>
      <c r="G139" s="234"/>
      <c r="H139" s="234"/>
      <c r="I139" s="234"/>
      <c r="J139" s="234"/>
      <c r="K139" s="234"/>
      <c r="L139" s="234"/>
    </row>
    <row r="140" spans="1:12" ht="15.6" customHeight="1" x14ac:dyDescent="0.25">
      <c r="A140" s="234"/>
      <c r="B140" s="134"/>
      <c r="C140" s="134"/>
      <c r="D140" s="134"/>
      <c r="E140" s="234"/>
      <c r="F140" s="234"/>
      <c r="G140" s="234"/>
      <c r="H140" s="234"/>
      <c r="I140" s="234"/>
      <c r="J140" s="234"/>
      <c r="K140" s="234"/>
      <c r="L140" s="234"/>
    </row>
    <row r="141" spans="1:12" ht="15.6" customHeight="1" x14ac:dyDescent="0.25">
      <c r="A141" s="234"/>
      <c r="B141" s="134"/>
      <c r="C141" s="134"/>
      <c r="D141" s="134"/>
      <c r="E141" s="234"/>
      <c r="F141" s="234"/>
      <c r="G141" s="234"/>
      <c r="H141" s="234"/>
      <c r="I141" s="234"/>
      <c r="J141" s="234"/>
      <c r="K141" s="234"/>
      <c r="L141" s="234"/>
    </row>
    <row r="142" spans="1:12" ht="15.6" customHeight="1" x14ac:dyDescent="0.25">
      <c r="A142" s="234"/>
      <c r="B142" s="134"/>
      <c r="C142" s="134"/>
      <c r="D142" s="134"/>
      <c r="E142" s="234"/>
      <c r="F142" s="234"/>
      <c r="G142" s="234"/>
      <c r="H142" s="234"/>
      <c r="I142" s="234"/>
      <c r="J142" s="234"/>
      <c r="K142" s="234"/>
      <c r="L142" s="234"/>
    </row>
    <row r="143" spans="1:12" ht="15.6" customHeight="1" x14ac:dyDescent="0.25">
      <c r="A143" s="234"/>
      <c r="B143" s="134"/>
      <c r="C143" s="134"/>
      <c r="D143" s="134"/>
      <c r="E143" s="234"/>
      <c r="F143" s="234"/>
      <c r="G143" s="234"/>
      <c r="H143" s="234"/>
      <c r="I143" s="234"/>
      <c r="J143" s="234"/>
      <c r="K143" s="234"/>
      <c r="L143" s="234"/>
    </row>
    <row r="144" spans="1:12" ht="15.6" customHeight="1" x14ac:dyDescent="0.25">
      <c r="A144" s="234"/>
      <c r="B144" s="134"/>
      <c r="C144" s="134"/>
      <c r="D144" s="134"/>
      <c r="E144" s="234"/>
      <c r="F144" s="234"/>
      <c r="G144" s="234"/>
      <c r="H144" s="234"/>
      <c r="I144" s="234"/>
      <c r="J144" s="234"/>
      <c r="K144" s="234"/>
      <c r="L144" s="234"/>
    </row>
    <row r="145" spans="1:12" ht="15.6" customHeight="1" x14ac:dyDescent="0.25">
      <c r="A145" s="234"/>
      <c r="B145" s="134"/>
      <c r="C145" s="134"/>
      <c r="D145" s="134"/>
      <c r="E145" s="234"/>
      <c r="F145" s="234"/>
      <c r="G145" s="234"/>
      <c r="H145" s="234"/>
      <c r="I145" s="234"/>
      <c r="J145" s="234"/>
      <c r="K145" s="234"/>
      <c r="L145" s="234"/>
    </row>
    <row r="146" spans="1:12" ht="15.6" customHeight="1" x14ac:dyDescent="0.25">
      <c r="A146" s="234"/>
      <c r="B146" s="134"/>
      <c r="C146" s="134"/>
      <c r="D146" s="134"/>
      <c r="E146" s="234"/>
      <c r="F146" s="234"/>
      <c r="G146" s="234"/>
      <c r="H146" s="234"/>
      <c r="I146" s="234"/>
      <c r="J146" s="234"/>
      <c r="K146" s="234"/>
      <c r="L146" s="234"/>
    </row>
    <row r="147" spans="1:12" ht="15.6" customHeight="1" x14ac:dyDescent="0.25">
      <c r="A147" s="234"/>
      <c r="B147" s="134"/>
      <c r="C147" s="134"/>
      <c r="D147" s="134"/>
      <c r="E147" s="234"/>
      <c r="F147" s="234"/>
      <c r="G147" s="234"/>
      <c r="H147" s="234"/>
      <c r="I147" s="234"/>
      <c r="J147" s="234"/>
      <c r="K147" s="234"/>
      <c r="L147" s="234"/>
    </row>
    <row r="148" spans="1:12" ht="15.6" customHeight="1" x14ac:dyDescent="0.25">
      <c r="A148" s="234"/>
      <c r="B148" s="134"/>
      <c r="C148" s="134"/>
      <c r="D148" s="134"/>
      <c r="E148" s="234"/>
      <c r="F148" s="234"/>
      <c r="G148" s="234"/>
      <c r="H148" s="234"/>
      <c r="I148" s="234"/>
      <c r="J148" s="234"/>
      <c r="K148" s="234"/>
      <c r="L148" s="234"/>
    </row>
    <row r="149" spans="1:12" ht="15.6" customHeight="1" x14ac:dyDescent="0.25">
      <c r="A149" s="234"/>
      <c r="B149" s="134"/>
      <c r="C149" s="134"/>
      <c r="D149" s="134"/>
      <c r="E149" s="234"/>
      <c r="F149" s="234"/>
      <c r="G149" s="234"/>
      <c r="H149" s="234"/>
      <c r="I149" s="234"/>
      <c r="J149" s="234"/>
      <c r="K149" s="234"/>
      <c r="L149" s="234"/>
    </row>
    <row r="150" spans="1:12" ht="15.6" customHeight="1" x14ac:dyDescent="0.25">
      <c r="A150" s="234"/>
      <c r="B150" s="134"/>
      <c r="C150" s="134"/>
      <c r="D150" s="134"/>
      <c r="E150" s="234"/>
      <c r="F150" s="234"/>
      <c r="G150" s="234"/>
      <c r="H150" s="234"/>
      <c r="I150" s="234"/>
      <c r="J150" s="234"/>
      <c r="K150" s="234"/>
      <c r="L150" s="234"/>
    </row>
    <row r="151" spans="1:12" ht="15.6" customHeight="1" x14ac:dyDescent="0.25">
      <c r="A151" s="234"/>
      <c r="B151" s="134"/>
      <c r="C151" s="134"/>
      <c r="D151" s="134"/>
      <c r="E151" s="234"/>
      <c r="F151" s="234"/>
      <c r="G151" s="234"/>
      <c r="H151" s="234"/>
      <c r="I151" s="234"/>
      <c r="J151" s="234"/>
      <c r="K151" s="234"/>
      <c r="L151" s="234"/>
    </row>
    <row r="152" spans="1:12" ht="15.6" customHeight="1" x14ac:dyDescent="0.25">
      <c r="A152" s="234"/>
      <c r="B152" s="134"/>
      <c r="C152" s="134"/>
      <c r="D152" s="134"/>
      <c r="E152" s="234"/>
      <c r="F152" s="234"/>
      <c r="G152" s="234"/>
      <c r="H152" s="234"/>
      <c r="I152" s="234"/>
      <c r="J152" s="234"/>
      <c r="K152" s="234"/>
      <c r="L152" s="234"/>
    </row>
    <row r="153" spans="1:12" ht="15.6" customHeight="1" x14ac:dyDescent="0.25">
      <c r="A153" s="234"/>
      <c r="B153" s="134"/>
      <c r="C153" s="134"/>
      <c r="D153" s="134"/>
      <c r="E153" s="234"/>
      <c r="F153" s="234"/>
      <c r="G153" s="234"/>
      <c r="H153" s="234"/>
      <c r="I153" s="234"/>
      <c r="J153" s="234"/>
      <c r="K153" s="234"/>
      <c r="L153" s="234"/>
    </row>
    <row r="154" spans="1:12" ht="15.6" customHeight="1" x14ac:dyDescent="0.25">
      <c r="A154" s="234"/>
      <c r="B154" s="134"/>
      <c r="C154" s="134"/>
      <c r="D154" s="134"/>
      <c r="E154" s="234"/>
      <c r="F154" s="234"/>
      <c r="G154" s="234"/>
      <c r="H154" s="234"/>
      <c r="I154" s="234"/>
      <c r="J154" s="234"/>
      <c r="K154" s="234"/>
      <c r="L154" s="234"/>
    </row>
    <row r="155" spans="1:12" ht="15.6" customHeight="1" x14ac:dyDescent="0.25">
      <c r="A155" s="234"/>
      <c r="B155" s="134"/>
      <c r="C155" s="134"/>
      <c r="D155" s="134"/>
      <c r="E155" s="234"/>
      <c r="F155" s="234"/>
      <c r="G155" s="234"/>
      <c r="H155" s="234"/>
      <c r="I155" s="234"/>
      <c r="J155" s="234"/>
      <c r="K155" s="234"/>
      <c r="L155" s="234"/>
    </row>
    <row r="156" spans="1:12" ht="15.6" customHeight="1" x14ac:dyDescent="0.25">
      <c r="A156" s="234"/>
      <c r="B156" s="134"/>
      <c r="C156" s="134"/>
      <c r="D156" s="134"/>
      <c r="E156" s="234"/>
      <c r="F156" s="234"/>
      <c r="G156" s="234"/>
      <c r="H156" s="234"/>
      <c r="I156" s="234"/>
      <c r="J156" s="234"/>
      <c r="K156" s="234"/>
      <c r="L156" s="234"/>
    </row>
    <row r="157" spans="1:12" ht="15.6" customHeight="1" x14ac:dyDescent="0.25">
      <c r="A157" s="234"/>
      <c r="B157" s="134"/>
      <c r="C157" s="134"/>
      <c r="D157" s="134"/>
      <c r="E157" s="234"/>
      <c r="F157" s="234"/>
      <c r="G157" s="234"/>
      <c r="H157" s="234"/>
      <c r="I157" s="234"/>
      <c r="J157" s="234"/>
      <c r="K157" s="234"/>
      <c r="L157" s="234"/>
    </row>
    <row r="158" spans="1:12" ht="15.6" customHeight="1" x14ac:dyDescent="0.25">
      <c r="A158" s="234"/>
      <c r="B158" s="134"/>
      <c r="C158" s="134"/>
      <c r="D158" s="134"/>
      <c r="E158" s="234"/>
      <c r="F158" s="234"/>
      <c r="G158" s="234"/>
      <c r="H158" s="234"/>
      <c r="I158" s="234"/>
      <c r="J158" s="234"/>
      <c r="K158" s="234"/>
      <c r="L158" s="234"/>
    </row>
    <row r="159" spans="1:12" ht="15.6" customHeight="1" x14ac:dyDescent="0.25">
      <c r="A159" s="234"/>
      <c r="B159" s="134"/>
      <c r="C159" s="134"/>
      <c r="D159" s="134"/>
      <c r="E159" s="234"/>
      <c r="F159" s="234"/>
      <c r="G159" s="234"/>
      <c r="H159" s="234"/>
      <c r="I159" s="234"/>
      <c r="J159" s="234"/>
      <c r="K159" s="234"/>
      <c r="L159" s="234"/>
    </row>
    <row r="160" spans="1:12" ht="15.6" customHeight="1" x14ac:dyDescent="0.25">
      <c r="A160" s="234"/>
      <c r="B160" s="134"/>
      <c r="C160" s="134"/>
      <c r="D160" s="134"/>
      <c r="E160" s="234"/>
      <c r="F160" s="234"/>
      <c r="G160" s="234"/>
      <c r="H160" s="234"/>
      <c r="I160" s="234"/>
      <c r="J160" s="234"/>
      <c r="K160" s="234"/>
      <c r="L160" s="234"/>
    </row>
    <row r="161" spans="1:12" ht="15.6" customHeight="1" x14ac:dyDescent="0.25">
      <c r="A161" s="234"/>
      <c r="B161" s="134"/>
      <c r="C161" s="134"/>
      <c r="D161" s="134"/>
      <c r="E161" s="234"/>
      <c r="F161" s="234"/>
      <c r="G161" s="234"/>
      <c r="H161" s="234"/>
      <c r="I161" s="234"/>
      <c r="J161" s="234"/>
      <c r="K161" s="234"/>
      <c r="L161" s="234"/>
    </row>
    <row r="162" spans="1:12" ht="15.6" customHeight="1" x14ac:dyDescent="0.25">
      <c r="A162" s="234"/>
      <c r="B162" s="134"/>
      <c r="C162" s="134"/>
      <c r="D162" s="134"/>
      <c r="E162" s="234"/>
      <c r="F162" s="234"/>
      <c r="G162" s="234"/>
      <c r="H162" s="234"/>
      <c r="I162" s="234"/>
      <c r="J162" s="234"/>
      <c r="K162" s="234"/>
      <c r="L162" s="234"/>
    </row>
    <row r="163" spans="1:12" ht="15.6" customHeight="1" x14ac:dyDescent="0.25">
      <c r="A163" s="234"/>
      <c r="B163" s="134"/>
      <c r="C163" s="134"/>
      <c r="D163" s="134"/>
      <c r="E163" s="234"/>
      <c r="F163" s="234"/>
      <c r="G163" s="234"/>
      <c r="H163" s="234"/>
      <c r="I163" s="234"/>
      <c r="J163" s="234"/>
      <c r="K163" s="234"/>
      <c r="L163" s="234"/>
    </row>
    <row r="164" spans="1:12" ht="15.6" customHeight="1" x14ac:dyDescent="0.25">
      <c r="A164" s="234"/>
      <c r="B164" s="134"/>
      <c r="C164" s="134"/>
      <c r="D164" s="134"/>
      <c r="E164" s="234"/>
      <c r="F164" s="234"/>
      <c r="G164" s="234"/>
      <c r="H164" s="234"/>
      <c r="I164" s="234"/>
      <c r="J164" s="234"/>
      <c r="K164" s="234"/>
      <c r="L164" s="234"/>
    </row>
    <row r="165" spans="1:12" ht="15.6" customHeight="1" x14ac:dyDescent="0.25">
      <c r="A165" s="234"/>
      <c r="B165" s="134"/>
      <c r="C165" s="134"/>
      <c r="D165" s="134"/>
      <c r="E165" s="234"/>
      <c r="F165" s="234"/>
      <c r="G165" s="234"/>
      <c r="H165" s="234"/>
      <c r="I165" s="234"/>
      <c r="J165" s="234"/>
      <c r="K165" s="234"/>
      <c r="L165" s="234"/>
    </row>
    <row r="166" spans="1:12" ht="15.6" customHeight="1" x14ac:dyDescent="0.25">
      <c r="A166" s="234"/>
      <c r="B166" s="134"/>
      <c r="C166" s="134"/>
      <c r="D166" s="134"/>
      <c r="E166" s="234"/>
      <c r="F166" s="234"/>
      <c r="G166" s="234"/>
      <c r="H166" s="234"/>
      <c r="I166" s="234"/>
      <c r="J166" s="234"/>
      <c r="K166" s="234"/>
      <c r="L166" s="234"/>
    </row>
    <row r="167" spans="1:12" ht="15.6" customHeight="1" x14ac:dyDescent="0.25">
      <c r="A167" s="234"/>
      <c r="B167" s="134"/>
      <c r="C167" s="134"/>
      <c r="D167" s="134"/>
      <c r="E167" s="234"/>
      <c r="F167" s="234"/>
      <c r="G167" s="234"/>
      <c r="H167" s="234"/>
      <c r="I167" s="234"/>
      <c r="J167" s="234"/>
      <c r="K167" s="234"/>
      <c r="L167" s="234"/>
    </row>
    <row r="168" spans="1:12" ht="15.6" customHeight="1" x14ac:dyDescent="0.25">
      <c r="A168" s="234"/>
      <c r="B168" s="134"/>
      <c r="C168" s="134"/>
      <c r="D168" s="134"/>
      <c r="E168" s="234"/>
      <c r="F168" s="234"/>
      <c r="G168" s="234"/>
      <c r="H168" s="234"/>
      <c r="I168" s="234"/>
      <c r="J168" s="234"/>
      <c r="K168" s="234"/>
      <c r="L168" s="234"/>
    </row>
    <row r="169" spans="1:12" ht="15.6" customHeight="1" x14ac:dyDescent="0.25">
      <c r="A169" s="234"/>
      <c r="B169" s="134"/>
      <c r="C169" s="134"/>
      <c r="D169" s="134"/>
      <c r="E169" s="234"/>
      <c r="F169" s="234"/>
      <c r="G169" s="234"/>
      <c r="H169" s="234"/>
      <c r="I169" s="234"/>
      <c r="J169" s="234"/>
      <c r="K169" s="234"/>
      <c r="L169" s="234"/>
    </row>
    <row r="170" spans="1:12" ht="15.6" customHeight="1" x14ac:dyDescent="0.25">
      <c r="A170" s="234"/>
      <c r="B170" s="134"/>
      <c r="C170" s="134"/>
      <c r="D170" s="134"/>
      <c r="E170" s="234"/>
      <c r="F170" s="234"/>
      <c r="G170" s="234"/>
      <c r="H170" s="234"/>
      <c r="I170" s="234"/>
      <c r="J170" s="234"/>
      <c r="K170" s="234"/>
      <c r="L170" s="234"/>
    </row>
    <row r="171" spans="1:12" ht="15.6" customHeight="1" x14ac:dyDescent="0.25">
      <c r="A171" s="234"/>
      <c r="B171" s="134"/>
      <c r="C171" s="134"/>
      <c r="D171" s="134"/>
      <c r="E171" s="234"/>
      <c r="F171" s="234"/>
      <c r="G171" s="234"/>
      <c r="H171" s="234"/>
      <c r="I171" s="234"/>
      <c r="J171" s="234"/>
      <c r="K171" s="234"/>
      <c r="L171" s="234"/>
    </row>
    <row r="172" spans="1:12" ht="15.6" customHeight="1" x14ac:dyDescent="0.25">
      <c r="A172" s="234"/>
      <c r="B172" s="134"/>
      <c r="C172" s="134"/>
      <c r="D172" s="134"/>
      <c r="E172" s="234"/>
      <c r="F172" s="234"/>
      <c r="G172" s="234"/>
      <c r="H172" s="234"/>
      <c r="I172" s="234"/>
      <c r="J172" s="234"/>
      <c r="K172" s="234"/>
      <c r="L172" s="234"/>
    </row>
    <row r="173" spans="1:12" ht="15.6" customHeight="1" x14ac:dyDescent="0.25">
      <c r="A173" s="234"/>
      <c r="B173" s="134"/>
      <c r="C173" s="134"/>
      <c r="D173" s="134"/>
      <c r="E173" s="234"/>
      <c r="F173" s="234"/>
      <c r="G173" s="234"/>
      <c r="H173" s="234"/>
      <c r="I173" s="234"/>
      <c r="J173" s="234"/>
      <c r="K173" s="234"/>
      <c r="L173" s="234"/>
    </row>
    <row r="174" spans="1:12" ht="15.6" customHeight="1" x14ac:dyDescent="0.25">
      <c r="A174" s="234"/>
      <c r="B174" s="134"/>
      <c r="C174" s="134"/>
      <c r="D174" s="134"/>
      <c r="E174" s="234"/>
      <c r="F174" s="234"/>
      <c r="G174" s="234"/>
      <c r="H174" s="234"/>
      <c r="I174" s="234"/>
      <c r="J174" s="234"/>
      <c r="K174" s="234"/>
      <c r="L174" s="234"/>
    </row>
    <row r="175" spans="1:12" ht="15.6" customHeight="1" x14ac:dyDescent="0.25">
      <c r="A175" s="234"/>
      <c r="B175" s="134"/>
      <c r="C175" s="134"/>
      <c r="D175" s="134"/>
      <c r="E175" s="234"/>
      <c r="F175" s="234"/>
      <c r="G175" s="234"/>
      <c r="H175" s="234"/>
      <c r="I175" s="234"/>
      <c r="J175" s="234"/>
      <c r="K175" s="234"/>
      <c r="L175" s="234"/>
    </row>
    <row r="176" spans="1:12" ht="15.6" customHeight="1" x14ac:dyDescent="0.25">
      <c r="A176" s="234"/>
      <c r="B176" s="134"/>
      <c r="C176" s="134"/>
      <c r="D176" s="134"/>
      <c r="E176" s="234"/>
      <c r="F176" s="234"/>
      <c r="G176" s="234"/>
      <c r="H176" s="234"/>
      <c r="I176" s="234"/>
      <c r="J176" s="234"/>
      <c r="K176" s="234"/>
      <c r="L176" s="234"/>
    </row>
    <row r="177" spans="1:12" ht="15.6" customHeight="1" x14ac:dyDescent="0.25">
      <c r="A177" s="234"/>
      <c r="B177" s="134"/>
      <c r="C177" s="134"/>
      <c r="D177" s="134"/>
      <c r="E177" s="234"/>
      <c r="F177" s="234"/>
      <c r="G177" s="234"/>
      <c r="H177" s="234"/>
      <c r="I177" s="234"/>
      <c r="J177" s="234"/>
      <c r="K177" s="234"/>
      <c r="L177" s="234"/>
    </row>
    <row r="178" spans="1:12" ht="15.6" customHeight="1" x14ac:dyDescent="0.25">
      <c r="A178" s="234"/>
      <c r="B178" s="134"/>
      <c r="C178" s="134"/>
      <c r="D178" s="134"/>
      <c r="E178" s="234"/>
      <c r="F178" s="234"/>
      <c r="G178" s="234"/>
      <c r="H178" s="234"/>
      <c r="I178" s="234"/>
      <c r="J178" s="234"/>
      <c r="K178" s="234"/>
      <c r="L178" s="234"/>
    </row>
    <row r="179" spans="1:12" ht="15.6" customHeight="1" x14ac:dyDescent="0.25">
      <c r="A179" s="234"/>
      <c r="B179" s="134"/>
      <c r="C179" s="134"/>
      <c r="D179" s="134"/>
      <c r="E179" s="234"/>
      <c r="F179" s="234"/>
      <c r="G179" s="234"/>
      <c r="H179" s="234"/>
      <c r="I179" s="234"/>
      <c r="J179" s="234"/>
      <c r="K179" s="234"/>
      <c r="L179" s="234"/>
    </row>
    <row r="180" spans="1:12" ht="15.6" customHeight="1" x14ac:dyDescent="0.25">
      <c r="A180" s="234"/>
      <c r="B180" s="134"/>
      <c r="C180" s="134"/>
      <c r="D180" s="134"/>
      <c r="E180" s="234"/>
      <c r="F180" s="234"/>
      <c r="G180" s="234"/>
      <c r="H180" s="234"/>
      <c r="I180" s="234"/>
      <c r="J180" s="234"/>
      <c r="K180" s="234"/>
      <c r="L180" s="234"/>
    </row>
    <row r="181" spans="1:12" ht="15.6" customHeight="1" x14ac:dyDescent="0.25">
      <c r="A181" s="234"/>
      <c r="B181" s="134"/>
      <c r="C181" s="134"/>
      <c r="D181" s="134"/>
      <c r="E181" s="234"/>
      <c r="F181" s="234"/>
      <c r="G181" s="234"/>
      <c r="H181" s="234"/>
      <c r="I181" s="234"/>
      <c r="J181" s="234"/>
      <c r="K181" s="234"/>
      <c r="L181" s="234"/>
    </row>
    <row r="182" spans="1:12" ht="15.6" customHeight="1" x14ac:dyDescent="0.25">
      <c r="A182" s="234"/>
      <c r="B182" s="134"/>
      <c r="C182" s="134"/>
      <c r="D182" s="134"/>
      <c r="E182" s="234"/>
      <c r="F182" s="234"/>
      <c r="G182" s="234"/>
      <c r="H182" s="234"/>
      <c r="I182" s="234"/>
      <c r="J182" s="234"/>
      <c r="K182" s="234"/>
      <c r="L182" s="234"/>
    </row>
    <row r="183" spans="1:12" ht="15.6" customHeight="1" x14ac:dyDescent="0.25">
      <c r="A183" s="234"/>
      <c r="B183" s="134"/>
      <c r="C183" s="134"/>
      <c r="D183" s="134"/>
      <c r="E183" s="234"/>
      <c r="F183" s="234"/>
      <c r="G183" s="234"/>
      <c r="H183" s="234"/>
      <c r="I183" s="234"/>
      <c r="J183" s="234"/>
      <c r="K183" s="234"/>
      <c r="L183" s="234"/>
    </row>
    <row r="184" spans="1:12" ht="15.6" customHeight="1" x14ac:dyDescent="0.25">
      <c r="A184" s="234"/>
      <c r="B184" s="134"/>
      <c r="C184" s="134"/>
      <c r="D184" s="134"/>
      <c r="E184" s="234"/>
      <c r="F184" s="234"/>
      <c r="G184" s="234"/>
      <c r="H184" s="234"/>
      <c r="I184" s="234"/>
      <c r="J184" s="234"/>
      <c r="K184" s="234"/>
      <c r="L184" s="234"/>
    </row>
    <row r="185" spans="1:12" ht="15.6" customHeight="1" x14ac:dyDescent="0.25">
      <c r="A185" s="234"/>
      <c r="B185" s="134"/>
      <c r="C185" s="134"/>
      <c r="D185" s="134"/>
      <c r="E185" s="234"/>
      <c r="F185" s="234"/>
      <c r="G185" s="234"/>
      <c r="H185" s="234"/>
      <c r="I185" s="234"/>
      <c r="J185" s="234"/>
      <c r="K185" s="234"/>
      <c r="L185" s="234"/>
    </row>
    <row r="186" spans="1:12" ht="15.6" customHeight="1" x14ac:dyDescent="0.25">
      <c r="A186" s="234"/>
      <c r="B186" s="134"/>
      <c r="C186" s="134"/>
      <c r="D186" s="134"/>
      <c r="E186" s="234"/>
      <c r="F186" s="234"/>
      <c r="G186" s="234"/>
      <c r="H186" s="234"/>
      <c r="I186" s="234"/>
      <c r="J186" s="234"/>
      <c r="K186" s="234"/>
      <c r="L186" s="234"/>
    </row>
    <row r="187" spans="1:12" ht="15.6" customHeight="1" x14ac:dyDescent="0.25">
      <c r="A187" s="234"/>
      <c r="B187" s="134"/>
      <c r="C187" s="134"/>
      <c r="D187" s="134"/>
      <c r="E187" s="234"/>
      <c r="F187" s="234"/>
      <c r="G187" s="234"/>
      <c r="H187" s="234"/>
      <c r="I187" s="234"/>
      <c r="J187" s="234"/>
      <c r="K187" s="234"/>
      <c r="L187" s="234"/>
    </row>
    <row r="188" spans="1:12" ht="15.6" customHeight="1" x14ac:dyDescent="0.25">
      <c r="A188" s="234"/>
      <c r="B188" s="134"/>
      <c r="C188" s="134"/>
      <c r="D188" s="134"/>
      <c r="E188" s="234"/>
      <c r="F188" s="234"/>
      <c r="G188" s="234"/>
      <c r="H188" s="234"/>
      <c r="I188" s="234"/>
      <c r="J188" s="234"/>
      <c r="K188" s="234"/>
      <c r="L188" s="234"/>
    </row>
    <row r="189" spans="1:12" ht="15.6" customHeight="1" x14ac:dyDescent="0.25">
      <c r="A189" s="234"/>
      <c r="B189" s="134"/>
      <c r="C189" s="134"/>
      <c r="D189" s="134"/>
      <c r="E189" s="234"/>
      <c r="F189" s="234"/>
      <c r="G189" s="234"/>
      <c r="H189" s="234"/>
      <c r="I189" s="234"/>
      <c r="J189" s="234"/>
      <c r="K189" s="234"/>
      <c r="L189" s="234"/>
    </row>
    <row r="190" spans="1:12" ht="15.6" customHeight="1" x14ac:dyDescent="0.25">
      <c r="A190" s="234"/>
      <c r="B190" s="134"/>
      <c r="C190" s="134"/>
      <c r="D190" s="134"/>
      <c r="E190" s="234"/>
      <c r="F190" s="234"/>
      <c r="G190" s="234"/>
      <c r="H190" s="234"/>
      <c r="I190" s="234"/>
      <c r="J190" s="234"/>
      <c r="K190" s="234"/>
      <c r="L190" s="234"/>
    </row>
    <row r="191" spans="1:12" ht="15.6" customHeight="1" x14ac:dyDescent="0.25">
      <c r="A191" s="234"/>
      <c r="B191" s="134"/>
      <c r="C191" s="134"/>
      <c r="D191" s="134"/>
      <c r="E191" s="234"/>
      <c r="F191" s="234"/>
      <c r="G191" s="234"/>
      <c r="H191" s="234"/>
      <c r="I191" s="234"/>
      <c r="J191" s="234"/>
      <c r="K191" s="234"/>
      <c r="L191" s="234"/>
    </row>
    <row r="192" spans="1:12" ht="15.6" customHeight="1" x14ac:dyDescent="0.25">
      <c r="A192" s="234"/>
      <c r="B192" s="134"/>
      <c r="C192" s="134"/>
      <c r="D192" s="134"/>
      <c r="E192" s="234"/>
      <c r="F192" s="234"/>
      <c r="G192" s="234"/>
      <c r="H192" s="234"/>
      <c r="I192" s="234"/>
      <c r="J192" s="234"/>
      <c r="K192" s="234"/>
      <c r="L192" s="234"/>
    </row>
    <row r="193" spans="1:12" ht="15.6" customHeight="1" x14ac:dyDescent="0.25">
      <c r="A193" s="234"/>
      <c r="B193" s="134"/>
      <c r="C193" s="134"/>
      <c r="D193" s="134"/>
      <c r="E193" s="234"/>
      <c r="F193" s="234"/>
      <c r="G193" s="234"/>
      <c r="H193" s="234"/>
      <c r="I193" s="234"/>
      <c r="J193" s="234"/>
      <c r="K193" s="234"/>
      <c r="L193" s="234"/>
    </row>
    <row r="194" spans="1:12" ht="15.6" customHeight="1" x14ac:dyDescent="0.25">
      <c r="A194" s="234"/>
      <c r="B194" s="134"/>
      <c r="C194" s="134"/>
      <c r="D194" s="134"/>
      <c r="E194" s="234"/>
      <c r="F194" s="234"/>
      <c r="G194" s="234"/>
      <c r="H194" s="234"/>
      <c r="I194" s="234"/>
      <c r="J194" s="234"/>
      <c r="K194" s="234"/>
      <c r="L194" s="234"/>
    </row>
    <row r="195" spans="1:12" ht="15.6" customHeight="1" x14ac:dyDescent="0.25">
      <c r="A195" s="234"/>
      <c r="B195" s="134"/>
      <c r="C195" s="134"/>
      <c r="D195" s="134"/>
      <c r="E195" s="234"/>
      <c r="F195" s="234"/>
      <c r="G195" s="234"/>
      <c r="H195" s="234"/>
      <c r="I195" s="234"/>
      <c r="J195" s="234"/>
      <c r="K195" s="234"/>
      <c r="L195" s="234"/>
    </row>
    <row r="196" spans="1:12" ht="15.6" customHeight="1" x14ac:dyDescent="0.25">
      <c r="A196" s="234"/>
      <c r="B196" s="134"/>
      <c r="C196" s="134"/>
      <c r="D196" s="134"/>
      <c r="E196" s="234"/>
      <c r="F196" s="234"/>
      <c r="G196" s="234"/>
      <c r="H196" s="234"/>
      <c r="I196" s="234"/>
      <c r="J196" s="234"/>
      <c r="K196" s="234"/>
      <c r="L196" s="234"/>
    </row>
    <row r="197" spans="1:12" ht="15.6" customHeight="1" x14ac:dyDescent="0.25">
      <c r="A197" s="234"/>
      <c r="B197" s="134"/>
      <c r="C197" s="134"/>
      <c r="D197" s="134"/>
      <c r="E197" s="234"/>
      <c r="F197" s="234"/>
      <c r="G197" s="234"/>
      <c r="H197" s="234"/>
      <c r="I197" s="234"/>
      <c r="J197" s="234"/>
      <c r="K197" s="234"/>
      <c r="L197" s="234"/>
    </row>
    <row r="198" spans="1:12" ht="15.6" customHeight="1" x14ac:dyDescent="0.25">
      <c r="A198" s="234"/>
      <c r="B198" s="134"/>
      <c r="C198" s="134"/>
      <c r="D198" s="134"/>
      <c r="E198" s="234"/>
      <c r="F198" s="234"/>
      <c r="G198" s="234"/>
      <c r="H198" s="234"/>
      <c r="I198" s="234"/>
      <c r="J198" s="234"/>
      <c r="K198" s="234"/>
      <c r="L198" s="234"/>
    </row>
    <row r="199" spans="1:12" ht="15.6" customHeight="1" x14ac:dyDescent="0.25">
      <c r="A199" s="234"/>
      <c r="B199" s="134"/>
      <c r="C199" s="134"/>
      <c r="D199" s="134"/>
      <c r="E199" s="234"/>
      <c r="F199" s="234"/>
      <c r="G199" s="234"/>
      <c r="H199" s="234"/>
      <c r="I199" s="234"/>
      <c r="J199" s="234"/>
      <c r="K199" s="234"/>
      <c r="L199" s="234"/>
    </row>
    <row r="200" spans="1:12" ht="15.6" customHeight="1" x14ac:dyDescent="0.25">
      <c r="A200" s="234"/>
      <c r="B200" s="134"/>
      <c r="C200" s="134"/>
      <c r="D200" s="134"/>
      <c r="E200" s="234"/>
      <c r="F200" s="234"/>
      <c r="G200" s="234"/>
      <c r="H200" s="234"/>
      <c r="I200" s="234"/>
      <c r="J200" s="234"/>
      <c r="K200" s="234"/>
      <c r="L200" s="234"/>
    </row>
    <row r="201" spans="1:12" ht="15.6" customHeight="1" x14ac:dyDescent="0.25">
      <c r="A201" s="234"/>
      <c r="B201" s="134"/>
      <c r="C201" s="134"/>
      <c r="D201" s="134"/>
      <c r="E201" s="234"/>
      <c r="F201" s="234"/>
      <c r="G201" s="234"/>
      <c r="H201" s="234"/>
      <c r="I201" s="234"/>
      <c r="J201" s="234"/>
      <c r="K201" s="234"/>
      <c r="L201" s="234"/>
    </row>
    <row r="202" spans="1:12" ht="15.6" customHeight="1" x14ac:dyDescent="0.25">
      <c r="A202" s="234"/>
      <c r="B202" s="134"/>
      <c r="C202" s="134"/>
      <c r="D202" s="134"/>
      <c r="E202" s="234"/>
      <c r="F202" s="234"/>
      <c r="G202" s="234"/>
      <c r="H202" s="234"/>
      <c r="I202" s="234"/>
      <c r="J202" s="234"/>
      <c r="K202" s="234"/>
      <c r="L202" s="234"/>
    </row>
    <row r="203" spans="1:12" ht="15.6" customHeight="1" x14ac:dyDescent="0.25">
      <c r="A203" s="234"/>
      <c r="B203" s="134"/>
      <c r="C203" s="134"/>
      <c r="D203" s="134"/>
      <c r="E203" s="234"/>
      <c r="F203" s="234"/>
      <c r="G203" s="234"/>
      <c r="H203" s="234"/>
      <c r="I203" s="234"/>
      <c r="J203" s="234"/>
      <c r="K203" s="234"/>
      <c r="L203" s="234"/>
    </row>
    <row r="204" spans="1:12" ht="15.6" customHeight="1" x14ac:dyDescent="0.25">
      <c r="A204" s="234"/>
      <c r="B204" s="134"/>
      <c r="C204" s="134"/>
      <c r="D204" s="134"/>
      <c r="E204" s="234"/>
      <c r="F204" s="234"/>
      <c r="G204" s="234"/>
      <c r="H204" s="234"/>
      <c r="I204" s="234"/>
      <c r="J204" s="234"/>
      <c r="K204" s="234"/>
      <c r="L204" s="234"/>
    </row>
    <row r="205" spans="1:12" ht="15.6" customHeight="1" x14ac:dyDescent="0.25">
      <c r="A205" s="234"/>
      <c r="B205" s="134"/>
      <c r="C205" s="134"/>
      <c r="D205" s="134"/>
      <c r="E205" s="234"/>
      <c r="F205" s="234"/>
      <c r="G205" s="234"/>
      <c r="H205" s="234"/>
      <c r="I205" s="234"/>
      <c r="J205" s="234"/>
      <c r="K205" s="234"/>
      <c r="L205" s="234"/>
    </row>
    <row r="206" spans="1:12" ht="15.6" customHeight="1" x14ac:dyDescent="0.25">
      <c r="A206" s="234"/>
      <c r="B206" s="134"/>
      <c r="C206" s="134"/>
      <c r="D206" s="134"/>
      <c r="E206" s="234"/>
      <c r="F206" s="234"/>
      <c r="G206" s="234"/>
      <c r="H206" s="234"/>
      <c r="I206" s="234"/>
      <c r="J206" s="234"/>
      <c r="K206" s="234"/>
      <c r="L206" s="234"/>
    </row>
    <row r="207" spans="1:12" ht="15.6" customHeight="1" x14ac:dyDescent="0.25">
      <c r="A207" s="234"/>
      <c r="B207" s="134"/>
      <c r="C207" s="134"/>
      <c r="D207" s="134"/>
      <c r="E207" s="234"/>
      <c r="F207" s="234"/>
      <c r="G207" s="234"/>
      <c r="H207" s="234"/>
      <c r="I207" s="234"/>
      <c r="J207" s="234"/>
      <c r="K207" s="234"/>
      <c r="L207" s="234"/>
    </row>
    <row r="208" spans="1:12" ht="15.6" customHeight="1" x14ac:dyDescent="0.25">
      <c r="A208" s="234"/>
      <c r="B208" s="134"/>
      <c r="C208" s="134"/>
      <c r="D208" s="134"/>
      <c r="E208" s="234"/>
      <c r="F208" s="234"/>
      <c r="G208" s="234"/>
      <c r="H208" s="234"/>
      <c r="I208" s="234"/>
      <c r="J208" s="234"/>
      <c r="K208" s="234"/>
      <c r="L208" s="234"/>
    </row>
    <row r="209" spans="1:12" ht="15.6" customHeight="1" x14ac:dyDescent="0.25">
      <c r="A209" s="234"/>
      <c r="B209" s="134"/>
      <c r="C209" s="134"/>
      <c r="D209" s="134"/>
      <c r="E209" s="234"/>
      <c r="F209" s="234"/>
      <c r="G209" s="234"/>
      <c r="H209" s="234"/>
      <c r="I209" s="234"/>
      <c r="J209" s="234"/>
      <c r="K209" s="234"/>
      <c r="L209" s="234"/>
    </row>
    <row r="210" spans="1:12" ht="15.6" customHeight="1" x14ac:dyDescent="0.25">
      <c r="A210" s="234"/>
      <c r="B210" s="134"/>
      <c r="C210" s="134"/>
      <c r="D210" s="134"/>
      <c r="E210" s="234"/>
      <c r="F210" s="234"/>
      <c r="G210" s="234"/>
      <c r="H210" s="234"/>
      <c r="I210" s="234"/>
      <c r="J210" s="234"/>
      <c r="K210" s="234"/>
      <c r="L210" s="234"/>
    </row>
    <row r="211" spans="1:12" ht="15.6" customHeight="1" x14ac:dyDescent="0.25">
      <c r="A211" s="234"/>
      <c r="B211" s="134"/>
      <c r="C211" s="134"/>
      <c r="D211" s="134"/>
      <c r="E211" s="234"/>
      <c r="F211" s="234"/>
      <c r="G211" s="234"/>
      <c r="H211" s="234"/>
      <c r="I211" s="234"/>
      <c r="J211" s="234"/>
      <c r="K211" s="234"/>
      <c r="L211" s="234"/>
    </row>
    <row r="212" spans="1:12" ht="15.6" customHeight="1" x14ac:dyDescent="0.25">
      <c r="A212" s="234"/>
      <c r="B212" s="134"/>
      <c r="C212" s="134"/>
      <c r="D212" s="134"/>
      <c r="E212" s="234"/>
      <c r="F212" s="234"/>
      <c r="G212" s="234"/>
      <c r="H212" s="234"/>
      <c r="I212" s="234"/>
      <c r="J212" s="234"/>
      <c r="K212" s="234"/>
      <c r="L212" s="234"/>
    </row>
    <row r="213" spans="1:12" ht="15.6" customHeight="1" x14ac:dyDescent="0.25">
      <c r="A213" s="234"/>
      <c r="B213" s="134"/>
      <c r="C213" s="134"/>
      <c r="D213" s="134"/>
      <c r="E213" s="234"/>
      <c r="F213" s="234"/>
      <c r="G213" s="234"/>
      <c r="H213" s="234"/>
      <c r="I213" s="234"/>
      <c r="J213" s="234"/>
      <c r="K213" s="234"/>
      <c r="L213" s="234"/>
    </row>
    <row r="214" spans="1:12" ht="15.6" customHeight="1" x14ac:dyDescent="0.25">
      <c r="A214" s="234"/>
      <c r="B214" s="134"/>
      <c r="C214" s="134"/>
      <c r="D214" s="134"/>
      <c r="E214" s="234"/>
      <c r="F214" s="234"/>
      <c r="G214" s="234"/>
      <c r="H214" s="234"/>
      <c r="I214" s="234"/>
      <c r="J214" s="234"/>
      <c r="K214" s="234"/>
      <c r="L214" s="234"/>
    </row>
    <row r="215" spans="1:12" ht="15.6" customHeight="1" x14ac:dyDescent="0.25">
      <c r="A215" s="234"/>
      <c r="B215" s="134"/>
      <c r="C215" s="134"/>
      <c r="D215" s="134"/>
      <c r="E215" s="234"/>
      <c r="F215" s="234"/>
      <c r="G215" s="234"/>
      <c r="H215" s="234"/>
      <c r="I215" s="234"/>
      <c r="J215" s="234"/>
      <c r="K215" s="234"/>
      <c r="L215" s="234"/>
    </row>
    <row r="216" spans="1:12" ht="15.6" customHeight="1" x14ac:dyDescent="0.25">
      <c r="A216" s="234"/>
      <c r="B216" s="134"/>
      <c r="C216" s="134"/>
      <c r="D216" s="134"/>
      <c r="E216" s="234"/>
      <c r="F216" s="234"/>
      <c r="G216" s="234"/>
      <c r="H216" s="234"/>
      <c r="I216" s="234"/>
      <c r="J216" s="234"/>
      <c r="K216" s="234"/>
      <c r="L216" s="234"/>
    </row>
    <row r="217" spans="1:12" ht="15.6" customHeight="1" x14ac:dyDescent="0.25">
      <c r="A217" s="234"/>
      <c r="B217" s="134"/>
      <c r="C217" s="134"/>
      <c r="D217" s="134"/>
      <c r="E217" s="234"/>
      <c r="F217" s="234"/>
      <c r="G217" s="234"/>
      <c r="H217" s="234"/>
      <c r="I217" s="234"/>
      <c r="J217" s="234"/>
      <c r="K217" s="234"/>
      <c r="L217" s="234"/>
    </row>
    <row r="218" spans="1:12" ht="15.6" customHeight="1" x14ac:dyDescent="0.25">
      <c r="A218" s="234"/>
      <c r="B218" s="134"/>
      <c r="C218" s="134"/>
      <c r="D218" s="134"/>
      <c r="E218" s="234"/>
      <c r="F218" s="234"/>
      <c r="G218" s="234"/>
      <c r="H218" s="234"/>
      <c r="I218" s="234"/>
      <c r="J218" s="234"/>
      <c r="K218" s="234"/>
      <c r="L218" s="234"/>
    </row>
    <row r="219" spans="1:12" ht="15.6" customHeight="1" x14ac:dyDescent="0.25">
      <c r="A219" s="234"/>
      <c r="B219" s="134"/>
      <c r="C219" s="134"/>
      <c r="D219" s="134"/>
      <c r="E219" s="234"/>
      <c r="F219" s="234"/>
      <c r="G219" s="234"/>
      <c r="H219" s="234"/>
      <c r="I219" s="234"/>
      <c r="J219" s="234"/>
      <c r="K219" s="234"/>
      <c r="L219" s="234"/>
    </row>
    <row r="220" spans="1:12" ht="15.6" customHeight="1" x14ac:dyDescent="0.25">
      <c r="A220" s="234"/>
      <c r="B220" s="134"/>
      <c r="C220" s="134"/>
      <c r="D220" s="134"/>
      <c r="E220" s="234"/>
      <c r="F220" s="234"/>
      <c r="G220" s="234"/>
      <c r="H220" s="234"/>
      <c r="I220" s="234"/>
      <c r="J220" s="234"/>
      <c r="K220" s="234"/>
      <c r="L220" s="234"/>
    </row>
    <row r="221" spans="1:12" x14ac:dyDescent="0.25">
      <c r="A221" s="234"/>
      <c r="B221" s="134"/>
      <c r="C221" s="134"/>
      <c r="D221" s="134"/>
      <c r="E221" s="234"/>
      <c r="F221" s="234"/>
      <c r="G221" s="234"/>
      <c r="H221" s="234"/>
      <c r="I221" s="234"/>
      <c r="J221" s="234"/>
      <c r="K221" s="234"/>
      <c r="L221" s="234"/>
    </row>
    <row r="222" spans="1:12" x14ac:dyDescent="0.25">
      <c r="A222" s="234"/>
      <c r="B222" s="134"/>
      <c r="C222" s="134"/>
      <c r="D222" s="134"/>
      <c r="E222" s="234"/>
      <c r="F222" s="234"/>
      <c r="G222" s="234"/>
      <c r="H222" s="234"/>
      <c r="I222" s="234"/>
      <c r="J222" s="234"/>
      <c r="K222" s="234"/>
      <c r="L222" s="234"/>
    </row>
    <row r="223" spans="1:12" x14ac:dyDescent="0.25">
      <c r="A223" s="234"/>
      <c r="B223" s="134"/>
      <c r="C223" s="134"/>
      <c r="D223" s="134"/>
      <c r="E223" s="234"/>
      <c r="F223" s="234"/>
      <c r="G223" s="234"/>
      <c r="H223" s="234"/>
      <c r="I223" s="234"/>
      <c r="J223" s="234"/>
      <c r="K223" s="234"/>
      <c r="L223" s="234"/>
    </row>
    <row r="224" spans="1:12" x14ac:dyDescent="0.25">
      <c r="A224" s="234"/>
      <c r="B224" s="134"/>
      <c r="C224" s="134"/>
      <c r="D224" s="134"/>
      <c r="E224" s="234"/>
      <c r="F224" s="234"/>
      <c r="G224" s="234"/>
      <c r="H224" s="234"/>
      <c r="I224" s="234"/>
      <c r="J224" s="234"/>
      <c r="K224" s="234"/>
      <c r="L224" s="234"/>
    </row>
    <row r="225" spans="1:12" x14ac:dyDescent="0.25">
      <c r="A225" s="234"/>
      <c r="B225" s="134"/>
      <c r="C225" s="134"/>
      <c r="D225" s="134"/>
      <c r="E225" s="234"/>
      <c r="F225" s="234"/>
      <c r="G225" s="234"/>
      <c r="H225" s="234"/>
      <c r="I225" s="234"/>
      <c r="J225" s="234"/>
      <c r="K225" s="234"/>
      <c r="L225" s="234"/>
    </row>
    <row r="226" spans="1:12" x14ac:dyDescent="0.25">
      <c r="A226" s="234"/>
      <c r="B226" s="134"/>
      <c r="C226" s="134"/>
      <c r="D226" s="134"/>
      <c r="E226" s="234"/>
      <c r="F226" s="234"/>
      <c r="G226" s="234"/>
      <c r="H226" s="234"/>
      <c r="I226" s="234"/>
      <c r="J226" s="234"/>
      <c r="K226" s="234"/>
      <c r="L226" s="234"/>
    </row>
    <row r="227" spans="1:12" x14ac:dyDescent="0.25">
      <c r="A227" s="234"/>
      <c r="B227" s="134"/>
      <c r="C227" s="134"/>
      <c r="D227" s="134"/>
      <c r="E227" s="234"/>
      <c r="F227" s="234"/>
      <c r="G227" s="234"/>
      <c r="H227" s="234"/>
      <c r="I227" s="234"/>
      <c r="J227" s="234"/>
      <c r="K227" s="234"/>
      <c r="L227" s="234"/>
    </row>
    <row r="228" spans="1:12" x14ac:dyDescent="0.25">
      <c r="A228" s="234"/>
      <c r="B228" s="134"/>
      <c r="C228" s="134"/>
      <c r="D228" s="134"/>
      <c r="E228" s="234"/>
      <c r="F228" s="234"/>
      <c r="G228" s="234"/>
      <c r="H228" s="234"/>
      <c r="I228" s="234"/>
      <c r="J228" s="234"/>
      <c r="K228" s="234"/>
      <c r="L228" s="234"/>
    </row>
    <row r="229" spans="1:12" x14ac:dyDescent="0.25">
      <c r="A229" s="234"/>
      <c r="B229" s="134"/>
      <c r="C229" s="134"/>
      <c r="D229" s="134"/>
      <c r="E229" s="234"/>
      <c r="F229" s="234"/>
      <c r="G229" s="234"/>
      <c r="H229" s="234"/>
      <c r="I229" s="234"/>
      <c r="J229" s="234"/>
      <c r="K229" s="234"/>
      <c r="L229" s="234"/>
    </row>
    <row r="230" spans="1:12" x14ac:dyDescent="0.25">
      <c r="A230" s="234"/>
      <c r="B230" s="134"/>
      <c r="C230" s="134"/>
      <c r="D230" s="134"/>
      <c r="E230" s="234"/>
      <c r="F230" s="234"/>
      <c r="G230" s="234"/>
      <c r="H230" s="234"/>
      <c r="I230" s="234"/>
      <c r="J230" s="234"/>
      <c r="K230" s="234"/>
      <c r="L230" s="234"/>
    </row>
    <row r="231" spans="1:12" x14ac:dyDescent="0.25">
      <c r="A231" s="234"/>
      <c r="B231" s="134"/>
      <c r="C231" s="134"/>
      <c r="D231" s="134"/>
      <c r="E231" s="234"/>
      <c r="F231" s="234"/>
      <c r="G231" s="234"/>
      <c r="H231" s="234"/>
      <c r="I231" s="234"/>
      <c r="J231" s="234"/>
      <c r="K231" s="234"/>
      <c r="L231" s="234"/>
    </row>
    <row r="232" spans="1:12" x14ac:dyDescent="0.25">
      <c r="A232" s="234"/>
      <c r="B232" s="134"/>
      <c r="C232" s="134"/>
      <c r="D232" s="134"/>
      <c r="E232" s="234"/>
      <c r="F232" s="234"/>
      <c r="G232" s="234"/>
      <c r="H232" s="234"/>
      <c r="I232" s="234"/>
      <c r="J232" s="234"/>
      <c r="K232" s="234"/>
      <c r="L232" s="234"/>
    </row>
    <row r="233" spans="1:12" x14ac:dyDescent="0.25">
      <c r="A233" s="234"/>
      <c r="B233" s="134"/>
      <c r="C233" s="134"/>
      <c r="D233" s="134"/>
      <c r="E233" s="234"/>
      <c r="F233" s="234"/>
      <c r="G233" s="234"/>
      <c r="H233" s="234"/>
      <c r="I233" s="234"/>
      <c r="J233" s="234"/>
      <c r="K233" s="234"/>
      <c r="L233" s="234"/>
    </row>
    <row r="234" spans="1:12" x14ac:dyDescent="0.25">
      <c r="A234" s="234"/>
      <c r="B234" s="134"/>
      <c r="C234" s="134"/>
      <c r="D234" s="134"/>
      <c r="E234" s="234"/>
      <c r="F234" s="234"/>
      <c r="G234" s="234"/>
      <c r="H234" s="234"/>
      <c r="I234" s="234"/>
      <c r="J234" s="234"/>
      <c r="K234" s="234"/>
      <c r="L234" s="234"/>
    </row>
    <row r="235" spans="1:12" x14ac:dyDescent="0.25">
      <c r="A235" s="234"/>
      <c r="B235" s="134"/>
      <c r="C235" s="134"/>
      <c r="D235" s="134"/>
      <c r="E235" s="234"/>
      <c r="F235" s="234"/>
      <c r="G235" s="234"/>
      <c r="H235" s="234"/>
      <c r="I235" s="234"/>
      <c r="J235" s="234"/>
      <c r="K235" s="234"/>
      <c r="L235" s="234"/>
    </row>
    <row r="236" spans="1:12" x14ac:dyDescent="0.25">
      <c r="A236" s="234"/>
      <c r="B236" s="134"/>
      <c r="C236" s="134"/>
      <c r="D236" s="134"/>
      <c r="E236" s="234"/>
      <c r="F236" s="234"/>
      <c r="G236" s="234"/>
      <c r="H236" s="234"/>
      <c r="I236" s="234"/>
      <c r="J236" s="234"/>
      <c r="K236" s="234"/>
      <c r="L236" s="234"/>
    </row>
    <row r="237" spans="1:12" x14ac:dyDescent="0.25">
      <c r="A237" s="234"/>
      <c r="B237" s="134"/>
      <c r="C237" s="134"/>
      <c r="D237" s="134"/>
      <c r="E237" s="234"/>
      <c r="F237" s="234"/>
      <c r="G237" s="234"/>
      <c r="H237" s="234"/>
      <c r="I237" s="234"/>
      <c r="J237" s="234"/>
      <c r="K237" s="234"/>
      <c r="L237" s="234"/>
    </row>
    <row r="238" spans="1:12" x14ac:dyDescent="0.25">
      <c r="A238" s="234"/>
      <c r="B238" s="134"/>
      <c r="C238" s="134"/>
      <c r="D238" s="134"/>
      <c r="E238" s="234"/>
      <c r="F238" s="234"/>
      <c r="G238" s="234"/>
      <c r="H238" s="234"/>
      <c r="I238" s="234"/>
      <c r="J238" s="234"/>
      <c r="K238" s="234"/>
      <c r="L238" s="234"/>
    </row>
    <row r="239" spans="1:12" x14ac:dyDescent="0.25">
      <c r="A239" s="234"/>
      <c r="B239" s="134"/>
      <c r="C239" s="134"/>
      <c r="D239" s="134"/>
      <c r="E239" s="234"/>
      <c r="F239" s="234"/>
      <c r="G239" s="234"/>
      <c r="H239" s="234"/>
      <c r="I239" s="234"/>
      <c r="J239" s="234"/>
      <c r="K239" s="234"/>
      <c r="L239" s="234"/>
    </row>
    <row r="240" spans="1:12" x14ac:dyDescent="0.25">
      <c r="A240" s="234"/>
      <c r="B240" s="134"/>
      <c r="C240" s="134"/>
      <c r="D240" s="134"/>
      <c r="E240" s="234"/>
      <c r="F240" s="234"/>
      <c r="G240" s="234"/>
      <c r="H240" s="234"/>
      <c r="I240" s="234"/>
      <c r="J240" s="234"/>
      <c r="K240" s="234"/>
      <c r="L240" s="234"/>
    </row>
    <row r="241" spans="1:12" x14ac:dyDescent="0.25">
      <c r="A241" s="234"/>
      <c r="B241" s="134"/>
      <c r="C241" s="134"/>
      <c r="D241" s="134"/>
      <c r="E241" s="234"/>
      <c r="F241" s="234"/>
      <c r="G241" s="234"/>
      <c r="H241" s="234"/>
      <c r="I241" s="234"/>
      <c r="J241" s="234"/>
      <c r="K241" s="234"/>
      <c r="L241" s="234"/>
    </row>
    <row r="242" spans="1:12" x14ac:dyDescent="0.25">
      <c r="A242" s="234"/>
      <c r="B242" s="134"/>
      <c r="C242" s="134"/>
      <c r="D242" s="134"/>
      <c r="E242" s="234"/>
      <c r="F242" s="234"/>
      <c r="G242" s="234"/>
      <c r="H242" s="234"/>
      <c r="I242" s="234"/>
      <c r="J242" s="234"/>
      <c r="K242" s="234"/>
      <c r="L242" s="234"/>
    </row>
    <row r="243" spans="1:12" x14ac:dyDescent="0.25">
      <c r="A243" s="234"/>
      <c r="B243" s="134"/>
      <c r="C243" s="134"/>
      <c r="D243" s="134"/>
      <c r="E243" s="234"/>
      <c r="F243" s="234"/>
      <c r="G243" s="234"/>
      <c r="H243" s="234"/>
      <c r="I243" s="234"/>
      <c r="J243" s="234"/>
      <c r="K243" s="234"/>
      <c r="L243" s="234"/>
    </row>
    <row r="244" spans="1:12" x14ac:dyDescent="0.25">
      <c r="A244" s="234"/>
      <c r="B244" s="134"/>
      <c r="C244" s="134"/>
      <c r="D244" s="134"/>
      <c r="E244" s="234"/>
      <c r="F244" s="234"/>
      <c r="G244" s="234"/>
      <c r="H244" s="234"/>
      <c r="I244" s="234"/>
      <c r="J244" s="234"/>
      <c r="K244" s="234"/>
      <c r="L244" s="234"/>
    </row>
    <row r="245" spans="1:12" x14ac:dyDescent="0.25">
      <c r="A245" s="234"/>
      <c r="B245" s="134"/>
      <c r="C245" s="134"/>
      <c r="D245" s="134"/>
      <c r="E245" s="234"/>
      <c r="F245" s="234"/>
      <c r="G245" s="234"/>
      <c r="H245" s="234"/>
      <c r="I245" s="234"/>
      <c r="J245" s="234"/>
      <c r="K245" s="234"/>
      <c r="L245" s="234"/>
    </row>
    <row r="246" spans="1:12" x14ac:dyDescent="0.25">
      <c r="A246" s="234"/>
      <c r="B246" s="134"/>
      <c r="C246" s="134"/>
      <c r="D246" s="134"/>
      <c r="E246" s="234"/>
      <c r="F246" s="234"/>
      <c r="G246" s="234"/>
      <c r="H246" s="234"/>
      <c r="I246" s="234"/>
      <c r="J246" s="234"/>
      <c r="K246" s="234"/>
      <c r="L246" s="234"/>
    </row>
    <row r="247" spans="1:12" x14ac:dyDescent="0.25">
      <c r="A247" s="234"/>
      <c r="B247" s="134"/>
      <c r="C247" s="134"/>
      <c r="D247" s="134"/>
      <c r="E247" s="234"/>
      <c r="F247" s="234"/>
      <c r="G247" s="234"/>
      <c r="H247" s="234"/>
      <c r="I247" s="234"/>
      <c r="J247" s="234"/>
      <c r="K247" s="234"/>
      <c r="L247" s="234"/>
    </row>
    <row r="248" spans="1:12" x14ac:dyDescent="0.25">
      <c r="A248" s="234"/>
      <c r="B248" s="134"/>
      <c r="C248" s="134"/>
      <c r="D248" s="134"/>
      <c r="E248" s="234"/>
      <c r="F248" s="234"/>
      <c r="G248" s="234"/>
      <c r="H248" s="234"/>
      <c r="I248" s="234"/>
      <c r="J248" s="234"/>
      <c r="K248" s="234"/>
      <c r="L248" s="234"/>
    </row>
    <row r="249" spans="1:12" x14ac:dyDescent="0.25">
      <c r="A249" s="234"/>
      <c r="B249" s="134"/>
      <c r="C249" s="134"/>
      <c r="D249" s="134"/>
      <c r="E249" s="234"/>
      <c r="F249" s="234"/>
      <c r="G249" s="234"/>
      <c r="H249" s="234"/>
      <c r="I249" s="234"/>
      <c r="J249" s="234"/>
      <c r="K249" s="234"/>
      <c r="L249" s="234"/>
    </row>
    <row r="250" spans="1:12" x14ac:dyDescent="0.25">
      <c r="A250" s="234"/>
      <c r="B250" s="134"/>
      <c r="C250" s="134"/>
      <c r="D250" s="134"/>
      <c r="E250" s="234"/>
      <c r="F250" s="234"/>
      <c r="G250" s="234"/>
      <c r="H250" s="234"/>
      <c r="I250" s="234"/>
      <c r="J250" s="234"/>
      <c r="K250" s="234"/>
      <c r="L250" s="234"/>
    </row>
    <row r="251" spans="1:12" x14ac:dyDescent="0.25">
      <c r="A251" s="234"/>
      <c r="B251" s="134"/>
      <c r="C251" s="134"/>
      <c r="D251" s="134"/>
      <c r="E251" s="234"/>
      <c r="F251" s="234"/>
      <c r="G251" s="234"/>
      <c r="H251" s="234"/>
      <c r="I251" s="234"/>
      <c r="J251" s="234"/>
      <c r="K251" s="234"/>
      <c r="L251" s="234"/>
    </row>
    <row r="252" spans="1:12" x14ac:dyDescent="0.25">
      <c r="A252" s="234"/>
      <c r="B252" s="134"/>
      <c r="C252" s="134"/>
      <c r="D252" s="134"/>
      <c r="E252" s="234"/>
      <c r="F252" s="234"/>
      <c r="G252" s="234"/>
      <c r="H252" s="234"/>
      <c r="I252" s="234"/>
      <c r="J252" s="234"/>
      <c r="K252" s="234"/>
      <c r="L252" s="234"/>
    </row>
    <row r="253" spans="1:12" x14ac:dyDescent="0.25">
      <c r="A253" s="234"/>
      <c r="B253" s="134"/>
      <c r="C253" s="134"/>
      <c r="D253" s="134"/>
      <c r="E253" s="234"/>
      <c r="F253" s="234"/>
      <c r="G253" s="234"/>
      <c r="H253" s="234"/>
      <c r="I253" s="234"/>
      <c r="J253" s="234"/>
      <c r="K253" s="234"/>
      <c r="L253" s="234"/>
    </row>
    <row r="254" spans="1:12" x14ac:dyDescent="0.25">
      <c r="A254" s="234"/>
      <c r="B254" s="134"/>
      <c r="C254" s="134"/>
      <c r="D254" s="134"/>
      <c r="E254" s="234"/>
      <c r="F254" s="234"/>
      <c r="G254" s="234"/>
      <c r="H254" s="234"/>
      <c r="I254" s="234"/>
      <c r="J254" s="234"/>
      <c r="K254" s="234"/>
      <c r="L254" s="234"/>
    </row>
    <row r="255" spans="1:12" x14ac:dyDescent="0.25">
      <c r="A255" s="234"/>
      <c r="B255" s="134"/>
      <c r="C255" s="134"/>
      <c r="D255" s="134"/>
      <c r="E255" s="234"/>
      <c r="F255" s="234"/>
      <c r="G255" s="234"/>
      <c r="H255" s="234"/>
      <c r="I255" s="234"/>
      <c r="J255" s="234"/>
      <c r="K255" s="234"/>
      <c r="L255" s="234"/>
    </row>
    <row r="256" spans="1:12" x14ac:dyDescent="0.25">
      <c r="A256" s="234"/>
      <c r="B256" s="134"/>
      <c r="C256" s="134"/>
      <c r="D256" s="134"/>
      <c r="E256" s="234"/>
      <c r="F256" s="234"/>
      <c r="G256" s="234"/>
      <c r="H256" s="234"/>
      <c r="I256" s="234"/>
      <c r="J256" s="234"/>
      <c r="K256" s="234"/>
      <c r="L256" s="234"/>
    </row>
    <row r="257" spans="1:12" x14ac:dyDescent="0.25">
      <c r="A257" s="234"/>
      <c r="B257" s="134"/>
      <c r="C257" s="134"/>
      <c r="D257" s="134"/>
      <c r="E257" s="234"/>
      <c r="F257" s="234"/>
      <c r="G257" s="234"/>
      <c r="H257" s="234"/>
      <c r="I257" s="234"/>
      <c r="J257" s="234"/>
      <c r="K257" s="234"/>
      <c r="L257" s="234"/>
    </row>
    <row r="258" spans="1:12" x14ac:dyDescent="0.25">
      <c r="A258" s="234"/>
      <c r="B258" s="134"/>
      <c r="C258" s="134"/>
      <c r="D258" s="134"/>
      <c r="E258" s="234"/>
      <c r="F258" s="234"/>
      <c r="G258" s="234"/>
      <c r="H258" s="234"/>
      <c r="I258" s="234"/>
      <c r="J258" s="234"/>
      <c r="K258" s="234"/>
      <c r="L258" s="234"/>
    </row>
    <row r="259" spans="1:12" x14ac:dyDescent="0.25">
      <c r="A259" s="234"/>
      <c r="B259" s="134"/>
      <c r="C259" s="134"/>
      <c r="D259" s="134"/>
      <c r="E259" s="234"/>
      <c r="F259" s="234"/>
      <c r="G259" s="234"/>
      <c r="H259" s="234"/>
      <c r="I259" s="234"/>
      <c r="J259" s="234"/>
      <c r="K259" s="234"/>
      <c r="L259" s="234"/>
    </row>
    <row r="260" spans="1:12" x14ac:dyDescent="0.25">
      <c r="A260" s="234"/>
      <c r="B260" s="134"/>
      <c r="C260" s="134"/>
      <c r="D260" s="134"/>
      <c r="E260" s="234"/>
      <c r="F260" s="234"/>
      <c r="G260" s="234"/>
      <c r="H260" s="234"/>
      <c r="I260" s="234"/>
      <c r="J260" s="234"/>
      <c r="K260" s="234"/>
      <c r="L260" s="234"/>
    </row>
    <row r="261" spans="1:12" x14ac:dyDescent="0.25">
      <c r="A261" s="234"/>
      <c r="B261" s="134"/>
      <c r="C261" s="134"/>
      <c r="D261" s="134"/>
      <c r="E261" s="234"/>
      <c r="F261" s="234"/>
      <c r="G261" s="234"/>
      <c r="H261" s="234"/>
      <c r="I261" s="234"/>
      <c r="J261" s="234"/>
      <c r="K261" s="234"/>
      <c r="L261" s="234"/>
    </row>
    <row r="262" spans="1:12" x14ac:dyDescent="0.25">
      <c r="A262" s="234"/>
      <c r="B262" s="134"/>
      <c r="C262" s="134"/>
      <c r="D262" s="134"/>
      <c r="E262" s="234"/>
      <c r="F262" s="234"/>
      <c r="G262" s="234"/>
      <c r="H262" s="234"/>
      <c r="I262" s="234"/>
      <c r="J262" s="234"/>
      <c r="K262" s="234"/>
      <c r="L262" s="234"/>
    </row>
    <row r="263" spans="1:12" x14ac:dyDescent="0.25">
      <c r="A263" s="234"/>
      <c r="B263" s="134"/>
      <c r="C263" s="134"/>
      <c r="D263" s="134"/>
      <c r="E263" s="234"/>
      <c r="F263" s="234"/>
      <c r="G263" s="234"/>
      <c r="H263" s="234"/>
      <c r="I263" s="234"/>
      <c r="J263" s="234"/>
      <c r="K263" s="234"/>
      <c r="L263" s="234"/>
    </row>
    <row r="264" spans="1:12" x14ac:dyDescent="0.25">
      <c r="A264" s="234"/>
      <c r="B264" s="134"/>
      <c r="C264" s="134"/>
      <c r="D264" s="134"/>
      <c r="E264" s="234"/>
      <c r="F264" s="234"/>
      <c r="G264" s="234"/>
      <c r="H264" s="234"/>
      <c r="I264" s="234"/>
      <c r="J264" s="234"/>
      <c r="K264" s="234"/>
      <c r="L264" s="234"/>
    </row>
    <row r="265" spans="1:12" x14ac:dyDescent="0.25">
      <c r="A265" s="234"/>
      <c r="B265" s="134"/>
      <c r="C265" s="134"/>
      <c r="D265" s="134"/>
      <c r="E265" s="234"/>
      <c r="F265" s="234"/>
      <c r="G265" s="234"/>
      <c r="H265" s="234"/>
      <c r="I265" s="234"/>
      <c r="J265" s="234"/>
      <c r="K265" s="234"/>
      <c r="L265" s="234"/>
    </row>
    <row r="266" spans="1:12" x14ac:dyDescent="0.25">
      <c r="A266" s="234"/>
      <c r="B266" s="134"/>
      <c r="C266" s="134"/>
      <c r="D266" s="134"/>
      <c r="E266" s="234"/>
      <c r="F266" s="234"/>
      <c r="G266" s="234"/>
      <c r="H266" s="234"/>
      <c r="I266" s="234"/>
      <c r="J266" s="234"/>
      <c r="K266" s="234"/>
      <c r="L266" s="234"/>
    </row>
    <row r="267" spans="1:12" x14ac:dyDescent="0.25">
      <c r="A267" s="234"/>
      <c r="B267" s="134"/>
      <c r="C267" s="134"/>
      <c r="D267" s="134"/>
      <c r="E267" s="234"/>
      <c r="F267" s="234"/>
      <c r="G267" s="234"/>
      <c r="H267" s="234"/>
      <c r="I267" s="234"/>
      <c r="J267" s="234"/>
      <c r="K267" s="234"/>
      <c r="L267" s="234"/>
    </row>
    <row r="268" spans="1:12" x14ac:dyDescent="0.25">
      <c r="A268" s="234"/>
      <c r="B268" s="134"/>
      <c r="C268" s="134"/>
      <c r="D268" s="134"/>
      <c r="E268" s="234"/>
      <c r="F268" s="234"/>
      <c r="G268" s="234"/>
      <c r="H268" s="234"/>
      <c r="I268" s="234"/>
      <c r="J268" s="234"/>
      <c r="K268" s="234"/>
      <c r="L268" s="234"/>
    </row>
    <row r="269" spans="1:12" x14ac:dyDescent="0.25">
      <c r="A269" s="234"/>
      <c r="B269" s="134"/>
      <c r="C269" s="134"/>
      <c r="D269" s="134"/>
      <c r="E269" s="234"/>
      <c r="F269" s="234"/>
      <c r="G269" s="234"/>
      <c r="H269" s="234"/>
      <c r="I269" s="234"/>
      <c r="J269" s="234"/>
      <c r="K269" s="234"/>
      <c r="L269" s="234"/>
    </row>
    <row r="270" spans="1:12" x14ac:dyDescent="0.25">
      <c r="A270" s="234"/>
      <c r="B270" s="134"/>
      <c r="C270" s="134"/>
      <c r="D270" s="134"/>
      <c r="E270" s="234"/>
      <c r="F270" s="234"/>
      <c r="G270" s="234"/>
      <c r="H270" s="234"/>
      <c r="I270" s="234"/>
      <c r="J270" s="234"/>
      <c r="K270" s="234"/>
      <c r="L270" s="234"/>
    </row>
    <row r="271" spans="1:12" x14ac:dyDescent="0.25">
      <c r="A271" s="234"/>
      <c r="B271" s="134"/>
      <c r="C271" s="134"/>
      <c r="D271" s="134"/>
      <c r="E271" s="234"/>
      <c r="F271" s="234"/>
      <c r="G271" s="234"/>
      <c r="H271" s="234"/>
      <c r="I271" s="234"/>
      <c r="J271" s="234"/>
      <c r="K271" s="234"/>
      <c r="L271" s="234"/>
    </row>
    <row r="272" spans="1:12" x14ac:dyDescent="0.25">
      <c r="A272" s="234"/>
      <c r="B272" s="134"/>
      <c r="C272" s="134"/>
      <c r="D272" s="134"/>
      <c r="E272" s="234"/>
      <c r="F272" s="234"/>
      <c r="G272" s="234"/>
      <c r="H272" s="234"/>
      <c r="I272" s="234"/>
      <c r="J272" s="234"/>
      <c r="K272" s="234"/>
      <c r="L272" s="234"/>
    </row>
    <row r="273" spans="1:12" x14ac:dyDescent="0.25">
      <c r="A273" s="234"/>
      <c r="B273" s="134"/>
      <c r="C273" s="134"/>
      <c r="D273" s="134"/>
      <c r="E273" s="234"/>
      <c r="F273" s="234"/>
      <c r="G273" s="234"/>
      <c r="H273" s="234"/>
      <c r="I273" s="234"/>
      <c r="J273" s="234"/>
      <c r="K273" s="234"/>
      <c r="L273" s="234"/>
    </row>
    <row r="274" spans="1:12" x14ac:dyDescent="0.25">
      <c r="A274" s="234"/>
      <c r="B274" s="134"/>
      <c r="C274" s="134"/>
      <c r="D274" s="134"/>
      <c r="E274" s="234"/>
      <c r="F274" s="234"/>
      <c r="G274" s="234"/>
      <c r="H274" s="234"/>
      <c r="I274" s="234"/>
      <c r="J274" s="234"/>
      <c r="K274" s="234"/>
      <c r="L274" s="234"/>
    </row>
    <row r="275" spans="1:12" x14ac:dyDescent="0.25">
      <c r="A275" s="234"/>
      <c r="B275" s="134"/>
      <c r="C275" s="134"/>
      <c r="D275" s="134"/>
      <c r="E275" s="234"/>
      <c r="F275" s="234"/>
      <c r="G275" s="234"/>
      <c r="H275" s="234"/>
      <c r="I275" s="234"/>
      <c r="J275" s="234"/>
      <c r="K275" s="234"/>
      <c r="L275" s="234"/>
    </row>
    <row r="276" spans="1:12" x14ac:dyDescent="0.25">
      <c r="A276" s="234"/>
      <c r="B276" s="134"/>
      <c r="C276" s="134"/>
      <c r="D276" s="134"/>
      <c r="E276" s="234"/>
      <c r="F276" s="234"/>
      <c r="G276" s="234"/>
      <c r="H276" s="234"/>
      <c r="I276" s="234"/>
      <c r="J276" s="234"/>
      <c r="K276" s="234"/>
      <c r="L276" s="234"/>
    </row>
    <row r="277" spans="1:12" x14ac:dyDescent="0.25">
      <c r="A277" s="234"/>
      <c r="B277" s="134"/>
      <c r="C277" s="134"/>
      <c r="D277" s="134"/>
      <c r="E277" s="234"/>
      <c r="F277" s="234"/>
      <c r="G277" s="234"/>
      <c r="H277" s="234"/>
      <c r="I277" s="234"/>
      <c r="J277" s="234"/>
      <c r="K277" s="234"/>
      <c r="L277" s="234"/>
    </row>
    <row r="278" spans="1:12" x14ac:dyDescent="0.25">
      <c r="A278" s="234"/>
      <c r="B278" s="134"/>
      <c r="C278" s="134"/>
      <c r="D278" s="134"/>
      <c r="E278" s="234"/>
      <c r="F278" s="234"/>
      <c r="G278" s="234"/>
      <c r="H278" s="234"/>
      <c r="I278" s="234"/>
      <c r="J278" s="234"/>
      <c r="K278" s="234"/>
      <c r="L278" s="234"/>
    </row>
    <row r="279" spans="1:12" x14ac:dyDescent="0.25">
      <c r="A279" s="234"/>
      <c r="B279" s="134"/>
      <c r="C279" s="134"/>
      <c r="D279" s="134"/>
      <c r="E279" s="234"/>
      <c r="F279" s="234"/>
      <c r="G279" s="234"/>
      <c r="H279" s="234"/>
      <c r="I279" s="234"/>
      <c r="J279" s="234"/>
      <c r="K279" s="234"/>
      <c r="L279" s="234"/>
    </row>
    <row r="280" spans="1:12" x14ac:dyDescent="0.25">
      <c r="A280" s="234"/>
      <c r="B280" s="134"/>
      <c r="C280" s="134"/>
      <c r="D280" s="134"/>
      <c r="E280" s="234"/>
      <c r="F280" s="234"/>
      <c r="G280" s="234"/>
      <c r="H280" s="234"/>
      <c r="I280" s="234"/>
      <c r="J280" s="234"/>
      <c r="K280" s="234"/>
      <c r="L280" s="234"/>
    </row>
    <row r="281" spans="1:12" x14ac:dyDescent="0.25">
      <c r="A281" s="234"/>
      <c r="B281" s="134"/>
      <c r="C281" s="134"/>
      <c r="D281" s="134"/>
      <c r="E281" s="234"/>
      <c r="F281" s="234"/>
      <c r="G281" s="234"/>
      <c r="H281" s="234"/>
      <c r="I281" s="234"/>
      <c r="J281" s="234"/>
      <c r="K281" s="234"/>
      <c r="L281" s="234"/>
    </row>
    <row r="282" spans="1:12" x14ac:dyDescent="0.25">
      <c r="A282" s="234"/>
      <c r="B282" s="134"/>
      <c r="C282" s="134"/>
      <c r="D282" s="134"/>
      <c r="E282" s="234"/>
      <c r="F282" s="234"/>
      <c r="G282" s="234"/>
      <c r="H282" s="234"/>
      <c r="I282" s="234"/>
      <c r="J282" s="234"/>
      <c r="K282" s="234"/>
      <c r="L282" s="234"/>
    </row>
    <row r="283" spans="1:12" x14ac:dyDescent="0.25">
      <c r="A283" s="234"/>
      <c r="B283" s="134"/>
      <c r="C283" s="134"/>
      <c r="D283" s="134"/>
      <c r="E283" s="234"/>
      <c r="F283" s="234"/>
      <c r="G283" s="234"/>
      <c r="H283" s="234"/>
      <c r="I283" s="234"/>
      <c r="J283" s="234"/>
      <c r="K283" s="234"/>
      <c r="L283" s="234"/>
    </row>
    <row r="284" spans="1:12" x14ac:dyDescent="0.25">
      <c r="A284" s="234"/>
      <c r="B284" s="134"/>
      <c r="C284" s="134"/>
      <c r="D284" s="134"/>
      <c r="E284" s="234"/>
      <c r="F284" s="234"/>
      <c r="G284" s="234"/>
      <c r="H284" s="234"/>
      <c r="I284" s="234"/>
      <c r="J284" s="234"/>
      <c r="K284" s="234"/>
      <c r="L284" s="234"/>
    </row>
    <row r="285" spans="1:12" x14ac:dyDescent="0.25">
      <c r="A285" s="234"/>
      <c r="B285" s="134"/>
      <c r="C285" s="134"/>
      <c r="D285" s="134"/>
      <c r="E285" s="234"/>
      <c r="F285" s="234"/>
      <c r="G285" s="234"/>
      <c r="H285" s="234"/>
      <c r="I285" s="234"/>
      <c r="J285" s="234"/>
      <c r="K285" s="234"/>
      <c r="L285" s="234"/>
    </row>
    <row r="286" spans="1:12" x14ac:dyDescent="0.25">
      <c r="A286" s="234"/>
      <c r="B286" s="134"/>
      <c r="C286" s="134"/>
      <c r="D286" s="134"/>
      <c r="E286" s="234"/>
      <c r="F286" s="234"/>
      <c r="G286" s="234"/>
      <c r="H286" s="234"/>
      <c r="I286" s="234"/>
      <c r="J286" s="234"/>
      <c r="K286" s="234"/>
      <c r="L286" s="234"/>
    </row>
    <row r="287" spans="1:12" x14ac:dyDescent="0.25">
      <c r="A287" s="234"/>
      <c r="B287" s="134"/>
      <c r="C287" s="134"/>
      <c r="D287" s="134"/>
      <c r="E287" s="234"/>
      <c r="F287" s="234"/>
      <c r="G287" s="234"/>
      <c r="H287" s="234"/>
      <c r="I287" s="234"/>
      <c r="J287" s="234"/>
      <c r="K287" s="234"/>
      <c r="L287" s="234"/>
    </row>
    <row r="288" spans="1:12" x14ac:dyDescent="0.25">
      <c r="A288" s="234"/>
      <c r="B288" s="134"/>
      <c r="C288" s="134"/>
      <c r="D288" s="134"/>
      <c r="E288" s="234"/>
      <c r="F288" s="234"/>
      <c r="G288" s="234"/>
      <c r="H288" s="234"/>
      <c r="I288" s="234"/>
      <c r="J288" s="234"/>
      <c r="K288" s="234"/>
      <c r="L288" s="234"/>
    </row>
    <row r="289" spans="1:12" x14ac:dyDescent="0.25">
      <c r="A289" s="234"/>
      <c r="B289" s="134"/>
      <c r="C289" s="134"/>
      <c r="D289" s="134"/>
      <c r="E289" s="234"/>
      <c r="F289" s="234"/>
      <c r="G289" s="234"/>
      <c r="H289" s="234"/>
      <c r="I289" s="234"/>
      <c r="J289" s="234"/>
      <c r="K289" s="234"/>
      <c r="L289" s="234"/>
    </row>
    <row r="290" spans="1:12" x14ac:dyDescent="0.25">
      <c r="A290" s="234"/>
      <c r="B290" s="134"/>
      <c r="C290" s="134"/>
      <c r="D290" s="134"/>
      <c r="E290" s="234"/>
      <c r="F290" s="234"/>
      <c r="G290" s="234"/>
      <c r="H290" s="234"/>
      <c r="I290" s="234"/>
      <c r="J290" s="234"/>
      <c r="K290" s="234"/>
      <c r="L290" s="234"/>
    </row>
    <row r="291" spans="1:12" x14ac:dyDescent="0.25">
      <c r="A291" s="234"/>
      <c r="B291" s="134"/>
      <c r="C291" s="134"/>
      <c r="D291" s="134"/>
      <c r="E291" s="234"/>
      <c r="F291" s="234"/>
      <c r="G291" s="234"/>
      <c r="H291" s="234"/>
      <c r="I291" s="234"/>
      <c r="J291" s="234"/>
      <c r="K291" s="234"/>
      <c r="L291" s="234"/>
    </row>
    <row r="292" spans="1:12" x14ac:dyDescent="0.25">
      <c r="A292" s="234"/>
      <c r="B292" s="134"/>
      <c r="C292" s="134"/>
      <c r="D292" s="134"/>
      <c r="E292" s="234"/>
      <c r="F292" s="234"/>
      <c r="G292" s="234"/>
      <c r="H292" s="234"/>
      <c r="I292" s="234"/>
      <c r="J292" s="234"/>
      <c r="K292" s="234"/>
      <c r="L292" s="234"/>
    </row>
    <row r="293" spans="1:12" x14ac:dyDescent="0.25">
      <c r="A293" s="234"/>
      <c r="B293" s="134"/>
      <c r="C293" s="134"/>
      <c r="D293" s="134"/>
      <c r="E293" s="234"/>
      <c r="F293" s="234"/>
      <c r="G293" s="234"/>
      <c r="H293" s="234"/>
      <c r="I293" s="234"/>
      <c r="J293" s="234"/>
      <c r="K293" s="234"/>
      <c r="L293" s="234"/>
    </row>
    <row r="294" spans="1:12" x14ac:dyDescent="0.25">
      <c r="A294" s="234"/>
      <c r="B294" s="134"/>
      <c r="C294" s="134"/>
      <c r="D294" s="134"/>
      <c r="E294" s="234"/>
      <c r="F294" s="234"/>
      <c r="G294" s="234"/>
      <c r="H294" s="234"/>
      <c r="I294" s="234"/>
      <c r="J294" s="234"/>
      <c r="K294" s="234"/>
      <c r="L294" s="234"/>
    </row>
    <row r="295" spans="1:12" x14ac:dyDescent="0.25">
      <c r="A295" s="234"/>
      <c r="B295" s="134"/>
      <c r="C295" s="134"/>
      <c r="D295" s="134"/>
      <c r="E295" s="234"/>
      <c r="F295" s="234"/>
      <c r="G295" s="234"/>
      <c r="H295" s="234"/>
      <c r="I295" s="234"/>
      <c r="J295" s="234"/>
      <c r="K295" s="234"/>
      <c r="L295" s="234"/>
    </row>
    <row r="296" spans="1:12" x14ac:dyDescent="0.25">
      <c r="A296" s="234"/>
      <c r="B296" s="134"/>
      <c r="C296" s="134"/>
      <c r="D296" s="134"/>
      <c r="E296" s="234"/>
      <c r="F296" s="234"/>
      <c r="G296" s="234"/>
      <c r="H296" s="234"/>
      <c r="I296" s="234"/>
      <c r="J296" s="234"/>
      <c r="K296" s="234"/>
      <c r="L296" s="234"/>
    </row>
    <row r="297" spans="1:12" x14ac:dyDescent="0.25">
      <c r="A297" s="234"/>
      <c r="B297" s="134"/>
      <c r="C297" s="134"/>
      <c r="D297" s="134"/>
      <c r="E297" s="234"/>
      <c r="F297" s="234"/>
      <c r="G297" s="234"/>
      <c r="H297" s="234"/>
      <c r="I297" s="234"/>
      <c r="J297" s="234"/>
      <c r="K297" s="234"/>
      <c r="L297" s="234"/>
    </row>
    <row r="298" spans="1:12" x14ac:dyDescent="0.25">
      <c r="A298" s="234"/>
      <c r="B298" s="134"/>
      <c r="C298" s="134"/>
      <c r="D298" s="134"/>
      <c r="E298" s="234"/>
      <c r="F298" s="234"/>
      <c r="G298" s="234"/>
      <c r="H298" s="234"/>
      <c r="I298" s="234"/>
      <c r="J298" s="234"/>
      <c r="K298" s="234"/>
      <c r="L298" s="234"/>
    </row>
    <row r="299" spans="1:12" x14ac:dyDescent="0.25">
      <c r="A299" s="234"/>
      <c r="B299" s="134"/>
      <c r="C299" s="134"/>
      <c r="D299" s="134"/>
      <c r="E299" s="234"/>
      <c r="F299" s="234"/>
      <c r="G299" s="234"/>
      <c r="H299" s="234"/>
      <c r="I299" s="234"/>
      <c r="J299" s="234"/>
      <c r="K299" s="234"/>
      <c r="L299" s="234"/>
    </row>
    <row r="300" spans="1:12" x14ac:dyDescent="0.25">
      <c r="A300" s="234"/>
      <c r="B300" s="134"/>
      <c r="C300" s="134"/>
      <c r="D300" s="134"/>
      <c r="E300" s="234"/>
      <c r="F300" s="234"/>
      <c r="G300" s="234"/>
      <c r="H300" s="234"/>
      <c r="I300" s="234"/>
      <c r="J300" s="234"/>
      <c r="K300" s="234"/>
      <c r="L300" s="234"/>
    </row>
    <row r="301" spans="1:12" x14ac:dyDescent="0.25">
      <c r="A301" s="234"/>
      <c r="B301" s="134"/>
      <c r="C301" s="134"/>
      <c r="D301" s="134"/>
      <c r="E301" s="234"/>
      <c r="F301" s="234"/>
      <c r="G301" s="234"/>
      <c r="H301" s="234"/>
      <c r="I301" s="234"/>
      <c r="J301" s="234"/>
      <c r="K301" s="234"/>
      <c r="L301" s="234"/>
    </row>
    <row r="302" spans="1:12" x14ac:dyDescent="0.25">
      <c r="A302" s="234"/>
      <c r="B302" s="134"/>
      <c r="C302" s="134"/>
      <c r="D302" s="134"/>
      <c r="E302" s="234"/>
      <c r="F302" s="234"/>
      <c r="G302" s="234"/>
      <c r="H302" s="234"/>
      <c r="I302" s="234"/>
      <c r="J302" s="234"/>
      <c r="K302" s="234"/>
      <c r="L302" s="234"/>
    </row>
    <row r="303" spans="1:12" x14ac:dyDescent="0.25">
      <c r="A303" s="234"/>
      <c r="B303" s="134"/>
      <c r="C303" s="134"/>
      <c r="D303" s="134"/>
      <c r="E303" s="234"/>
      <c r="F303" s="234"/>
      <c r="G303" s="234"/>
      <c r="H303" s="234"/>
      <c r="I303" s="234"/>
      <c r="J303" s="234"/>
      <c r="K303" s="234"/>
      <c r="L303" s="234"/>
    </row>
    <row r="304" spans="1:12" x14ac:dyDescent="0.25">
      <c r="A304" s="234"/>
      <c r="B304" s="134"/>
      <c r="C304" s="134"/>
      <c r="D304" s="134"/>
      <c r="E304" s="234"/>
      <c r="F304" s="234"/>
      <c r="G304" s="234"/>
      <c r="H304" s="234"/>
      <c r="I304" s="234"/>
      <c r="J304" s="234"/>
      <c r="K304" s="234"/>
      <c r="L304" s="234"/>
    </row>
    <row r="305" spans="1:12" x14ac:dyDescent="0.25">
      <c r="A305" s="234"/>
      <c r="B305" s="134"/>
      <c r="C305" s="134"/>
      <c r="D305" s="134"/>
      <c r="E305" s="234"/>
      <c r="F305" s="234"/>
      <c r="G305" s="234"/>
      <c r="H305" s="234"/>
      <c r="I305" s="234"/>
      <c r="J305" s="234"/>
      <c r="K305" s="234"/>
      <c r="L305" s="234"/>
    </row>
    <row r="306" spans="1:12" x14ac:dyDescent="0.25">
      <c r="A306" s="234"/>
      <c r="B306" s="134"/>
      <c r="C306" s="134"/>
      <c r="D306" s="134"/>
      <c r="E306" s="234"/>
      <c r="F306" s="234"/>
      <c r="G306" s="234"/>
      <c r="H306" s="234"/>
      <c r="I306" s="234"/>
      <c r="J306" s="234"/>
      <c r="K306" s="234"/>
      <c r="L306" s="234"/>
    </row>
    <row r="307" spans="1:12" x14ac:dyDescent="0.25">
      <c r="A307" s="234"/>
      <c r="B307" s="134"/>
      <c r="C307" s="134"/>
      <c r="D307" s="134"/>
      <c r="E307" s="234"/>
      <c r="F307" s="234"/>
      <c r="G307" s="234"/>
      <c r="H307" s="234"/>
      <c r="I307" s="234"/>
      <c r="J307" s="234"/>
      <c r="K307" s="234"/>
      <c r="L307" s="234"/>
    </row>
    <row r="308" spans="1:12" x14ac:dyDescent="0.25">
      <c r="A308" s="234"/>
      <c r="B308" s="134"/>
      <c r="C308" s="134"/>
      <c r="D308" s="134"/>
      <c r="E308" s="234"/>
      <c r="F308" s="234"/>
      <c r="G308" s="234"/>
      <c r="H308" s="234"/>
      <c r="I308" s="234"/>
      <c r="J308" s="234"/>
      <c r="K308" s="234"/>
      <c r="L308" s="234"/>
    </row>
    <row r="309" spans="1:12" x14ac:dyDescent="0.25">
      <c r="A309" s="234"/>
      <c r="B309" s="134"/>
      <c r="C309" s="134"/>
      <c r="D309" s="134"/>
      <c r="E309" s="234"/>
      <c r="F309" s="234"/>
      <c r="G309" s="234"/>
      <c r="H309" s="234"/>
      <c r="I309" s="234"/>
      <c r="J309" s="234"/>
      <c r="K309" s="234"/>
      <c r="L309" s="234"/>
    </row>
    <row r="310" spans="1:12" x14ac:dyDescent="0.25">
      <c r="A310" s="234"/>
      <c r="B310" s="134"/>
      <c r="C310" s="134"/>
      <c r="D310" s="134"/>
      <c r="E310" s="234"/>
      <c r="F310" s="234"/>
      <c r="G310" s="234"/>
      <c r="H310" s="234"/>
      <c r="I310" s="234"/>
      <c r="J310" s="234"/>
      <c r="K310" s="234"/>
      <c r="L310" s="234"/>
    </row>
    <row r="311" spans="1:12" x14ac:dyDescent="0.25">
      <c r="A311" s="234"/>
      <c r="B311" s="134"/>
      <c r="C311" s="134"/>
      <c r="D311" s="134"/>
      <c r="E311" s="234"/>
      <c r="F311" s="234"/>
      <c r="G311" s="234"/>
      <c r="H311" s="234"/>
      <c r="I311" s="234"/>
      <c r="J311" s="234"/>
      <c r="K311" s="234"/>
      <c r="L311" s="234"/>
    </row>
    <row r="312" spans="1:12" x14ac:dyDescent="0.25">
      <c r="A312" s="234"/>
      <c r="B312" s="134"/>
      <c r="C312" s="134"/>
      <c r="D312" s="134"/>
      <c r="E312" s="234"/>
      <c r="F312" s="234"/>
      <c r="G312" s="234"/>
      <c r="H312" s="234"/>
      <c r="I312" s="234"/>
      <c r="J312" s="234"/>
      <c r="K312" s="234"/>
      <c r="L312" s="234"/>
    </row>
    <row r="313" spans="1:12" x14ac:dyDescent="0.25">
      <c r="A313" s="234"/>
      <c r="B313" s="134"/>
      <c r="C313" s="134"/>
      <c r="D313" s="134"/>
      <c r="E313" s="234"/>
      <c r="F313" s="234"/>
      <c r="G313" s="234"/>
      <c r="H313" s="234"/>
      <c r="I313" s="234"/>
      <c r="J313" s="234"/>
      <c r="K313" s="234"/>
      <c r="L313" s="234"/>
    </row>
    <row r="314" spans="1:12" x14ac:dyDescent="0.25">
      <c r="A314" s="234"/>
      <c r="B314" s="134"/>
      <c r="C314" s="134"/>
      <c r="D314" s="134"/>
      <c r="E314" s="234"/>
      <c r="F314" s="234"/>
      <c r="G314" s="234"/>
      <c r="H314" s="234"/>
      <c r="I314" s="234"/>
      <c r="J314" s="234"/>
      <c r="K314" s="234"/>
      <c r="L314" s="234"/>
    </row>
    <row r="315" spans="1:12" x14ac:dyDescent="0.25">
      <c r="A315" s="234"/>
      <c r="B315" s="134"/>
      <c r="C315" s="134"/>
      <c r="D315" s="134"/>
      <c r="E315" s="234"/>
      <c r="F315" s="234"/>
      <c r="G315" s="234"/>
      <c r="H315" s="234"/>
      <c r="I315" s="234"/>
      <c r="J315" s="234"/>
      <c r="K315" s="234"/>
      <c r="L315" s="234"/>
    </row>
    <row r="316" spans="1:12" x14ac:dyDescent="0.25">
      <c r="A316" s="234"/>
      <c r="B316" s="134"/>
      <c r="C316" s="134"/>
      <c r="D316" s="134"/>
      <c r="E316" s="234"/>
      <c r="F316" s="234"/>
      <c r="G316" s="234"/>
      <c r="H316" s="234"/>
      <c r="I316" s="234"/>
      <c r="J316" s="234"/>
      <c r="K316" s="234"/>
      <c r="L316" s="234"/>
    </row>
    <row r="317" spans="1:12" x14ac:dyDescent="0.25">
      <c r="A317" s="234"/>
      <c r="B317" s="134"/>
      <c r="C317" s="134"/>
      <c r="D317" s="134"/>
      <c r="E317" s="234"/>
      <c r="F317" s="234"/>
      <c r="G317" s="234"/>
      <c r="H317" s="234"/>
      <c r="I317" s="234"/>
      <c r="J317" s="234"/>
      <c r="K317" s="234"/>
      <c r="L317" s="234"/>
    </row>
    <row r="318" spans="1:12" x14ac:dyDescent="0.25">
      <c r="A318" s="234"/>
      <c r="B318" s="134"/>
      <c r="C318" s="134"/>
      <c r="D318" s="134"/>
      <c r="E318" s="234"/>
      <c r="F318" s="234"/>
      <c r="G318" s="234"/>
      <c r="H318" s="234"/>
      <c r="I318" s="234"/>
      <c r="J318" s="234"/>
      <c r="K318" s="234"/>
      <c r="L318" s="234"/>
    </row>
    <row r="319" spans="1:12" x14ac:dyDescent="0.25">
      <c r="A319" s="234"/>
      <c r="B319" s="134"/>
      <c r="C319" s="134"/>
      <c r="D319" s="134"/>
      <c r="E319" s="234"/>
      <c r="F319" s="234"/>
      <c r="G319" s="234"/>
      <c r="H319" s="234"/>
      <c r="I319" s="234"/>
      <c r="J319" s="234"/>
      <c r="K319" s="234"/>
      <c r="L319" s="234"/>
    </row>
    <row r="320" spans="1:12" x14ac:dyDescent="0.25">
      <c r="A320" s="234"/>
      <c r="B320" s="134"/>
      <c r="C320" s="134"/>
      <c r="D320" s="134"/>
      <c r="E320" s="234"/>
      <c r="F320" s="234"/>
      <c r="G320" s="234"/>
      <c r="H320" s="234"/>
      <c r="I320" s="234"/>
      <c r="J320" s="234"/>
      <c r="K320" s="234"/>
      <c r="L320" s="234"/>
    </row>
    <row r="321" spans="1:12" x14ac:dyDescent="0.25">
      <c r="A321" s="234"/>
      <c r="B321" s="134"/>
      <c r="C321" s="134"/>
      <c r="D321" s="134"/>
      <c r="E321" s="234"/>
      <c r="F321" s="234"/>
      <c r="G321" s="234"/>
      <c r="H321" s="234"/>
      <c r="I321" s="234"/>
      <c r="J321" s="234"/>
      <c r="K321" s="234"/>
      <c r="L321" s="234"/>
    </row>
    <row r="322" spans="1:12" x14ac:dyDescent="0.25">
      <c r="A322" s="234"/>
      <c r="B322" s="134"/>
      <c r="C322" s="134"/>
      <c r="D322" s="134"/>
      <c r="E322" s="234"/>
      <c r="F322" s="234"/>
      <c r="G322" s="234"/>
      <c r="H322" s="234"/>
      <c r="I322" s="234"/>
      <c r="J322" s="234"/>
      <c r="K322" s="234"/>
      <c r="L322" s="234"/>
    </row>
    <row r="323" spans="1:12" x14ac:dyDescent="0.25">
      <c r="A323" s="234"/>
      <c r="B323" s="134"/>
      <c r="C323" s="134"/>
      <c r="D323" s="134"/>
      <c r="E323" s="234"/>
      <c r="F323" s="234"/>
      <c r="G323" s="234"/>
      <c r="H323" s="234"/>
      <c r="I323" s="234"/>
      <c r="J323" s="234"/>
      <c r="K323" s="234"/>
      <c r="L323" s="234"/>
    </row>
    <row r="324" spans="1:12" x14ac:dyDescent="0.25">
      <c r="A324" s="234"/>
      <c r="B324" s="134"/>
      <c r="C324" s="134"/>
      <c r="D324" s="134"/>
      <c r="E324" s="234"/>
      <c r="F324" s="234"/>
      <c r="G324" s="234"/>
      <c r="H324" s="234"/>
      <c r="I324" s="234"/>
      <c r="J324" s="234"/>
      <c r="K324" s="234"/>
      <c r="L324" s="234"/>
    </row>
    <row r="325" spans="1:12" x14ac:dyDescent="0.25">
      <c r="A325" s="234"/>
      <c r="B325" s="134"/>
      <c r="C325" s="134"/>
      <c r="D325" s="134"/>
      <c r="E325" s="234"/>
      <c r="F325" s="234"/>
      <c r="G325" s="234"/>
      <c r="H325" s="234"/>
      <c r="I325" s="234"/>
      <c r="J325" s="234"/>
      <c r="K325" s="234"/>
      <c r="L325" s="234"/>
    </row>
    <row r="326" spans="1:12" x14ac:dyDescent="0.25">
      <c r="A326" s="234"/>
      <c r="B326" s="134"/>
      <c r="C326" s="134"/>
      <c r="D326" s="134"/>
      <c r="E326" s="234"/>
      <c r="F326" s="234"/>
      <c r="G326" s="234"/>
      <c r="H326" s="234"/>
      <c r="I326" s="234"/>
      <c r="J326" s="234"/>
      <c r="K326" s="234"/>
      <c r="L326" s="234"/>
    </row>
    <row r="327" spans="1:12" x14ac:dyDescent="0.25">
      <c r="A327" s="234"/>
      <c r="B327" s="134"/>
      <c r="C327" s="134"/>
      <c r="D327" s="134"/>
      <c r="E327" s="234"/>
      <c r="F327" s="234"/>
      <c r="G327" s="234"/>
      <c r="H327" s="234"/>
      <c r="I327" s="234"/>
      <c r="J327" s="234"/>
      <c r="K327" s="234"/>
      <c r="L327" s="234"/>
    </row>
    <row r="328" spans="1:12" x14ac:dyDescent="0.25">
      <c r="A328" s="234"/>
      <c r="B328" s="134"/>
      <c r="C328" s="134"/>
      <c r="D328" s="134"/>
      <c r="E328" s="234"/>
      <c r="F328" s="234"/>
      <c r="G328" s="234"/>
      <c r="H328" s="234"/>
      <c r="I328" s="234"/>
      <c r="J328" s="234"/>
      <c r="K328" s="234"/>
      <c r="L328" s="234"/>
    </row>
    <row r="329" spans="1:12" x14ac:dyDescent="0.25">
      <c r="A329" s="234"/>
      <c r="B329" s="134"/>
      <c r="C329" s="134"/>
      <c r="D329" s="134"/>
      <c r="E329" s="234"/>
      <c r="F329" s="234"/>
      <c r="G329" s="234"/>
      <c r="H329" s="234"/>
      <c r="I329" s="234"/>
      <c r="J329" s="234"/>
      <c r="K329" s="234"/>
      <c r="L329" s="234"/>
    </row>
    <row r="330" spans="1:12" x14ac:dyDescent="0.25">
      <c r="A330" s="234"/>
      <c r="B330" s="134"/>
      <c r="C330" s="134"/>
      <c r="D330" s="134"/>
      <c r="E330" s="234"/>
      <c r="F330" s="234"/>
      <c r="G330" s="234"/>
      <c r="H330" s="234"/>
      <c r="I330" s="234"/>
      <c r="J330" s="234"/>
      <c r="K330" s="234"/>
      <c r="L330" s="234"/>
    </row>
    <row r="331" spans="1:12" x14ac:dyDescent="0.25">
      <c r="A331" s="234"/>
      <c r="B331" s="134"/>
      <c r="C331" s="134"/>
      <c r="D331" s="134"/>
      <c r="E331" s="234"/>
      <c r="F331" s="234"/>
      <c r="G331" s="234"/>
      <c r="H331" s="234"/>
      <c r="I331" s="234"/>
      <c r="J331" s="234"/>
      <c r="K331" s="234"/>
      <c r="L331" s="234"/>
    </row>
    <row r="332" spans="1:12" x14ac:dyDescent="0.25">
      <c r="A332" s="234"/>
      <c r="B332" s="134"/>
      <c r="C332" s="134"/>
      <c r="D332" s="134"/>
      <c r="E332" s="234"/>
      <c r="F332" s="234"/>
      <c r="G332" s="234"/>
      <c r="H332" s="234"/>
      <c r="I332" s="234"/>
      <c r="J332" s="234"/>
      <c r="K332" s="234"/>
      <c r="L332" s="234"/>
    </row>
    <row r="333" spans="1:12" x14ac:dyDescent="0.25">
      <c r="A333" s="234"/>
      <c r="B333" s="134"/>
      <c r="C333" s="134"/>
      <c r="D333" s="134"/>
      <c r="E333" s="234"/>
      <c r="F333" s="234"/>
      <c r="G333" s="234"/>
      <c r="H333" s="234"/>
      <c r="I333" s="234"/>
      <c r="J333" s="234"/>
      <c r="K333" s="234"/>
      <c r="L333" s="234"/>
    </row>
    <row r="334" spans="1:12" x14ac:dyDescent="0.25">
      <c r="A334" s="234"/>
      <c r="B334" s="134"/>
      <c r="C334" s="134"/>
      <c r="D334" s="134"/>
      <c r="E334" s="234"/>
      <c r="F334" s="234"/>
      <c r="G334" s="234"/>
      <c r="H334" s="234"/>
      <c r="I334" s="234"/>
      <c r="J334" s="234"/>
      <c r="K334" s="234"/>
      <c r="L334" s="234"/>
    </row>
    <row r="335" spans="1:12" x14ac:dyDescent="0.25">
      <c r="A335" s="234"/>
      <c r="B335" s="134"/>
      <c r="C335" s="134"/>
      <c r="D335" s="134"/>
      <c r="E335" s="234"/>
      <c r="F335" s="234"/>
      <c r="G335" s="234"/>
      <c r="H335" s="234"/>
      <c r="I335" s="234"/>
      <c r="J335" s="234"/>
      <c r="K335" s="234"/>
      <c r="L335" s="234"/>
    </row>
    <row r="336" spans="1:12" x14ac:dyDescent="0.25">
      <c r="A336" s="234"/>
      <c r="B336" s="134"/>
      <c r="C336" s="134"/>
      <c r="D336" s="134"/>
      <c r="E336" s="234"/>
      <c r="F336" s="234"/>
      <c r="G336" s="234"/>
      <c r="H336" s="234"/>
      <c r="I336" s="234"/>
      <c r="J336" s="234"/>
      <c r="K336" s="234"/>
      <c r="L336" s="234"/>
    </row>
    <row r="337" spans="1:12" x14ac:dyDescent="0.25">
      <c r="A337" s="234"/>
      <c r="B337" s="134"/>
      <c r="C337" s="134"/>
      <c r="D337" s="134"/>
      <c r="E337" s="234"/>
      <c r="F337" s="234"/>
      <c r="G337" s="234"/>
      <c r="H337" s="234"/>
      <c r="I337" s="234"/>
      <c r="J337" s="234"/>
      <c r="K337" s="234"/>
      <c r="L337" s="234"/>
    </row>
    <row r="338" spans="1:12" x14ac:dyDescent="0.25">
      <c r="A338" s="234"/>
      <c r="B338" s="134"/>
      <c r="C338" s="134"/>
      <c r="D338" s="134"/>
      <c r="E338" s="234"/>
      <c r="F338" s="234"/>
      <c r="G338" s="234"/>
      <c r="H338" s="234"/>
      <c r="I338" s="234"/>
      <c r="J338" s="234"/>
      <c r="K338" s="234"/>
      <c r="L338" s="234"/>
    </row>
    <row r="339" spans="1:12" x14ac:dyDescent="0.25">
      <c r="A339" s="234"/>
      <c r="B339" s="134"/>
      <c r="C339" s="134"/>
      <c r="D339" s="134"/>
      <c r="E339" s="234"/>
      <c r="F339" s="234"/>
      <c r="G339" s="234"/>
      <c r="H339" s="234"/>
      <c r="I339" s="234"/>
      <c r="J339" s="234"/>
      <c r="K339" s="234"/>
      <c r="L339" s="234"/>
    </row>
    <row r="340" spans="1:12" x14ac:dyDescent="0.25">
      <c r="A340" s="234"/>
      <c r="B340" s="134"/>
      <c r="C340" s="134"/>
      <c r="D340" s="134"/>
      <c r="E340" s="234"/>
      <c r="F340" s="234"/>
      <c r="G340" s="234"/>
      <c r="H340" s="234"/>
      <c r="I340" s="234"/>
      <c r="J340" s="234"/>
      <c r="K340" s="234"/>
      <c r="L340" s="234"/>
    </row>
    <row r="341" spans="1:12" x14ac:dyDescent="0.25">
      <c r="A341" s="234"/>
      <c r="B341" s="134"/>
      <c r="C341" s="134"/>
      <c r="D341" s="134"/>
      <c r="E341" s="234"/>
      <c r="F341" s="234"/>
      <c r="G341" s="234"/>
      <c r="H341" s="234"/>
      <c r="I341" s="234"/>
      <c r="J341" s="234"/>
      <c r="K341" s="234"/>
      <c r="L341" s="234"/>
    </row>
    <row r="342" spans="1:12" x14ac:dyDescent="0.25">
      <c r="A342" s="234"/>
      <c r="B342" s="134"/>
      <c r="C342" s="134"/>
      <c r="D342" s="134"/>
      <c r="E342" s="234"/>
      <c r="F342" s="234"/>
      <c r="G342" s="234"/>
      <c r="H342" s="234"/>
      <c r="I342" s="234"/>
      <c r="J342" s="234"/>
      <c r="K342" s="234"/>
      <c r="L342" s="234"/>
    </row>
    <row r="343" spans="1:12" x14ac:dyDescent="0.25">
      <c r="A343" s="234"/>
      <c r="B343" s="134"/>
      <c r="C343" s="134"/>
      <c r="D343" s="134"/>
      <c r="E343" s="234"/>
      <c r="F343" s="234"/>
      <c r="G343" s="234"/>
      <c r="H343" s="234"/>
      <c r="I343" s="234"/>
      <c r="J343" s="234"/>
      <c r="K343" s="234"/>
      <c r="L343" s="234"/>
    </row>
    <row r="344" spans="1:12" x14ac:dyDescent="0.25">
      <c r="A344" s="234"/>
      <c r="B344" s="134"/>
      <c r="C344" s="134"/>
      <c r="D344" s="134"/>
      <c r="E344" s="234"/>
      <c r="F344" s="234"/>
      <c r="G344" s="234"/>
      <c r="H344" s="234"/>
      <c r="I344" s="234"/>
      <c r="J344" s="234"/>
      <c r="K344" s="234"/>
      <c r="L344" s="234"/>
    </row>
    <row r="345" spans="1:12" x14ac:dyDescent="0.25">
      <c r="A345" s="234"/>
      <c r="B345" s="134"/>
      <c r="C345" s="134"/>
      <c r="D345" s="134"/>
      <c r="E345" s="234"/>
      <c r="F345" s="234"/>
      <c r="G345" s="234"/>
      <c r="H345" s="234"/>
      <c r="I345" s="234"/>
      <c r="J345" s="234"/>
      <c r="K345" s="234"/>
      <c r="L345" s="234"/>
    </row>
    <row r="346" spans="1:12" x14ac:dyDescent="0.25">
      <c r="A346" s="234"/>
      <c r="B346" s="134"/>
      <c r="C346" s="134"/>
      <c r="D346" s="134"/>
      <c r="E346" s="234"/>
      <c r="F346" s="234"/>
      <c r="G346" s="234"/>
      <c r="H346" s="234"/>
      <c r="I346" s="234"/>
      <c r="J346" s="234"/>
      <c r="K346" s="234"/>
      <c r="L346" s="234"/>
    </row>
    <row r="347" spans="1:12" x14ac:dyDescent="0.25">
      <c r="A347" s="234"/>
      <c r="B347" s="134"/>
      <c r="C347" s="134"/>
      <c r="D347" s="134"/>
      <c r="E347" s="234"/>
      <c r="F347" s="234"/>
      <c r="G347" s="234"/>
      <c r="H347" s="234"/>
      <c r="I347" s="234"/>
      <c r="J347" s="234"/>
      <c r="K347" s="234"/>
      <c r="L347" s="234"/>
    </row>
    <row r="348" spans="1:12" x14ac:dyDescent="0.25">
      <c r="A348" s="234"/>
      <c r="B348" s="134"/>
      <c r="C348" s="134"/>
      <c r="D348" s="134"/>
      <c r="E348" s="234"/>
      <c r="F348" s="234"/>
      <c r="G348" s="234"/>
      <c r="H348" s="234"/>
      <c r="I348" s="234"/>
      <c r="J348" s="234"/>
      <c r="K348" s="234"/>
      <c r="L348" s="234"/>
    </row>
    <row r="349" spans="1:12" x14ac:dyDescent="0.25">
      <c r="A349" s="234"/>
      <c r="B349" s="134"/>
      <c r="C349" s="134"/>
      <c r="D349" s="134"/>
      <c r="E349" s="234"/>
      <c r="F349" s="234"/>
      <c r="G349" s="234"/>
      <c r="H349" s="234"/>
      <c r="I349" s="234"/>
      <c r="J349" s="234"/>
      <c r="K349" s="234"/>
      <c r="L349" s="234"/>
    </row>
    <row r="350" spans="1:12" x14ac:dyDescent="0.25">
      <c r="A350" s="234"/>
      <c r="B350" s="134"/>
      <c r="C350" s="134"/>
      <c r="D350" s="134"/>
      <c r="E350" s="234"/>
      <c r="F350" s="234"/>
      <c r="G350" s="234"/>
      <c r="H350" s="234"/>
      <c r="I350" s="234"/>
      <c r="J350" s="234"/>
      <c r="K350" s="234"/>
      <c r="L350" s="234"/>
    </row>
    <row r="351" spans="1:12" x14ac:dyDescent="0.25">
      <c r="A351" s="234"/>
      <c r="B351" s="134"/>
      <c r="C351" s="134"/>
      <c r="D351" s="134"/>
      <c r="E351" s="234"/>
      <c r="F351" s="234"/>
      <c r="G351" s="234"/>
      <c r="H351" s="234"/>
      <c r="I351" s="234"/>
      <c r="J351" s="234"/>
      <c r="K351" s="234"/>
      <c r="L351" s="234"/>
    </row>
    <row r="352" spans="1:12" x14ac:dyDescent="0.25">
      <c r="A352" s="234"/>
      <c r="B352" s="134"/>
      <c r="C352" s="134"/>
      <c r="D352" s="134"/>
      <c r="E352" s="234"/>
      <c r="F352" s="234"/>
      <c r="G352" s="234"/>
      <c r="H352" s="234"/>
      <c r="I352" s="234"/>
      <c r="J352" s="234"/>
      <c r="K352" s="234"/>
      <c r="L352" s="234"/>
    </row>
    <row r="353" spans="1:12" x14ac:dyDescent="0.25">
      <c r="A353" s="234"/>
      <c r="B353" s="134"/>
      <c r="C353" s="134"/>
      <c r="D353" s="134"/>
      <c r="E353" s="234"/>
      <c r="F353" s="234"/>
      <c r="G353" s="234"/>
      <c r="H353" s="234"/>
      <c r="I353" s="234"/>
      <c r="J353" s="234"/>
      <c r="K353" s="234"/>
      <c r="L353" s="234"/>
    </row>
    <row r="354" spans="1:12" x14ac:dyDescent="0.25">
      <c r="A354" s="234"/>
      <c r="B354" s="134"/>
      <c r="C354" s="134"/>
      <c r="D354" s="134"/>
      <c r="E354" s="234"/>
      <c r="F354" s="234"/>
      <c r="G354" s="234"/>
      <c r="H354" s="234"/>
      <c r="I354" s="234"/>
      <c r="J354" s="234"/>
      <c r="K354" s="234"/>
      <c r="L354" s="234"/>
    </row>
    <row r="355" spans="1:12" x14ac:dyDescent="0.25">
      <c r="A355" s="234"/>
      <c r="B355" s="134"/>
      <c r="C355" s="134"/>
      <c r="D355" s="134"/>
      <c r="E355" s="234"/>
      <c r="F355" s="234"/>
      <c r="G355" s="234"/>
      <c r="H355" s="234"/>
      <c r="I355" s="234"/>
      <c r="J355" s="234"/>
      <c r="K355" s="234"/>
      <c r="L355" s="234"/>
    </row>
    <row r="356" spans="1:12" x14ac:dyDescent="0.25">
      <c r="A356" s="234"/>
      <c r="B356" s="134"/>
      <c r="C356" s="134"/>
      <c r="D356" s="134"/>
      <c r="E356" s="234"/>
      <c r="F356" s="234"/>
      <c r="G356" s="234"/>
      <c r="H356" s="234"/>
      <c r="I356" s="234"/>
      <c r="J356" s="234"/>
      <c r="K356" s="234"/>
      <c r="L356" s="234"/>
    </row>
    <row r="357" spans="1:12" x14ac:dyDescent="0.25">
      <c r="A357" s="234"/>
      <c r="B357" s="134"/>
      <c r="C357" s="134"/>
      <c r="D357" s="134"/>
      <c r="E357" s="234"/>
      <c r="F357" s="234"/>
      <c r="G357" s="234"/>
      <c r="H357" s="234"/>
      <c r="I357" s="234"/>
      <c r="J357" s="234"/>
      <c r="K357" s="234"/>
      <c r="L357" s="234"/>
    </row>
    <row r="358" spans="1:12" x14ac:dyDescent="0.25">
      <c r="A358" s="234"/>
      <c r="B358" s="134"/>
      <c r="C358" s="134"/>
      <c r="D358" s="134"/>
      <c r="E358" s="234"/>
      <c r="F358" s="234"/>
      <c r="G358" s="234"/>
      <c r="H358" s="234"/>
      <c r="I358" s="234"/>
      <c r="J358" s="234"/>
      <c r="K358" s="234"/>
      <c r="L358" s="234"/>
    </row>
    <row r="359" spans="1:12" x14ac:dyDescent="0.25">
      <c r="A359" s="234"/>
      <c r="B359" s="134"/>
      <c r="C359" s="134"/>
      <c r="D359" s="134"/>
      <c r="E359" s="234"/>
      <c r="F359" s="234"/>
      <c r="G359" s="234"/>
      <c r="H359" s="234"/>
      <c r="I359" s="234"/>
      <c r="J359" s="234"/>
      <c r="K359" s="234"/>
      <c r="L359" s="234"/>
    </row>
    <row r="360" spans="1:12" x14ac:dyDescent="0.25">
      <c r="A360" s="234"/>
      <c r="B360" s="134"/>
      <c r="C360" s="134"/>
      <c r="D360" s="134"/>
      <c r="E360" s="234"/>
      <c r="F360" s="234"/>
      <c r="G360" s="234"/>
      <c r="H360" s="234"/>
      <c r="I360" s="234"/>
      <c r="J360" s="234"/>
      <c r="K360" s="234"/>
      <c r="L360" s="234"/>
    </row>
    <row r="361" spans="1:12" x14ac:dyDescent="0.25">
      <c r="A361" s="234"/>
      <c r="B361" s="134"/>
      <c r="C361" s="134"/>
      <c r="D361" s="134"/>
      <c r="E361" s="234"/>
      <c r="F361" s="234"/>
      <c r="G361" s="234"/>
      <c r="H361" s="234"/>
      <c r="I361" s="234"/>
      <c r="J361" s="234"/>
      <c r="K361" s="234"/>
      <c r="L361" s="234"/>
    </row>
    <row r="362" spans="1:12" x14ac:dyDescent="0.25">
      <c r="A362" s="234"/>
      <c r="B362" s="134"/>
      <c r="C362" s="134"/>
      <c r="D362" s="134"/>
      <c r="E362" s="234"/>
      <c r="F362" s="234"/>
      <c r="G362" s="234"/>
      <c r="H362" s="234"/>
      <c r="I362" s="234"/>
      <c r="J362" s="234"/>
      <c r="K362" s="234"/>
      <c r="L362" s="234"/>
    </row>
    <row r="363" spans="1:12" x14ac:dyDescent="0.25">
      <c r="A363" s="234"/>
      <c r="B363" s="134"/>
      <c r="C363" s="134"/>
      <c r="D363" s="134"/>
      <c r="E363" s="234"/>
      <c r="F363" s="234"/>
      <c r="G363" s="234"/>
      <c r="H363" s="234"/>
      <c r="I363" s="234"/>
      <c r="J363" s="234"/>
      <c r="K363" s="234"/>
      <c r="L363" s="234"/>
    </row>
    <row r="364" spans="1:12" x14ac:dyDescent="0.25">
      <c r="A364" s="234"/>
      <c r="B364" s="134"/>
      <c r="C364" s="134"/>
      <c r="D364" s="134"/>
      <c r="E364" s="234"/>
      <c r="F364" s="234"/>
      <c r="G364" s="234"/>
      <c r="H364" s="234"/>
      <c r="I364" s="234"/>
      <c r="J364" s="234"/>
      <c r="K364" s="234"/>
      <c r="L364" s="234"/>
    </row>
    <row r="365" spans="1:12" x14ac:dyDescent="0.25">
      <c r="A365" s="234"/>
      <c r="B365" s="134"/>
      <c r="C365" s="134"/>
      <c r="D365" s="134"/>
      <c r="E365" s="234"/>
      <c r="F365" s="234"/>
      <c r="G365" s="234"/>
      <c r="H365" s="234"/>
      <c r="I365" s="234"/>
      <c r="J365" s="234"/>
      <c r="K365" s="234"/>
      <c r="L365" s="234"/>
    </row>
    <row r="366" spans="1:12" x14ac:dyDescent="0.25">
      <c r="A366" s="234"/>
      <c r="B366" s="134"/>
      <c r="C366" s="134"/>
      <c r="D366" s="134"/>
      <c r="E366" s="234"/>
      <c r="F366" s="234"/>
      <c r="G366" s="234"/>
      <c r="H366" s="234"/>
      <c r="I366" s="234"/>
      <c r="J366" s="234"/>
      <c r="K366" s="234"/>
      <c r="L366" s="234"/>
    </row>
    <row r="367" spans="1:12" x14ac:dyDescent="0.25">
      <c r="A367" s="234"/>
      <c r="B367" s="134"/>
      <c r="C367" s="134"/>
      <c r="D367" s="134"/>
      <c r="E367" s="234"/>
      <c r="F367" s="234"/>
      <c r="G367" s="234"/>
      <c r="H367" s="234"/>
      <c r="I367" s="234"/>
      <c r="J367" s="234"/>
      <c r="K367" s="234"/>
      <c r="L367" s="234"/>
    </row>
    <row r="368" spans="1:12" x14ac:dyDescent="0.25">
      <c r="A368" s="234"/>
      <c r="B368" s="134"/>
      <c r="C368" s="134"/>
      <c r="D368" s="134"/>
      <c r="E368" s="234"/>
      <c r="F368" s="234"/>
      <c r="G368" s="234"/>
      <c r="H368" s="234"/>
      <c r="I368" s="234"/>
      <c r="J368" s="234"/>
      <c r="K368" s="234"/>
      <c r="L368" s="234"/>
    </row>
    <row r="369" spans="1:12" x14ac:dyDescent="0.25">
      <c r="A369" s="234"/>
      <c r="B369" s="134"/>
      <c r="C369" s="134"/>
      <c r="D369" s="134"/>
      <c r="E369" s="234"/>
      <c r="F369" s="234"/>
      <c r="G369" s="234"/>
      <c r="H369" s="234"/>
      <c r="I369" s="234"/>
      <c r="J369" s="234"/>
      <c r="K369" s="234"/>
      <c r="L369" s="234"/>
    </row>
    <row r="370" spans="1:12" x14ac:dyDescent="0.25">
      <c r="A370" s="234"/>
      <c r="B370" s="134"/>
      <c r="C370" s="134"/>
      <c r="D370" s="134"/>
      <c r="E370" s="234"/>
      <c r="F370" s="234"/>
      <c r="G370" s="234"/>
      <c r="H370" s="234"/>
      <c r="I370" s="234"/>
      <c r="J370" s="234"/>
      <c r="K370" s="234"/>
      <c r="L370" s="234"/>
    </row>
    <row r="371" spans="1:12" x14ac:dyDescent="0.25">
      <c r="A371" s="234"/>
      <c r="B371" s="134"/>
      <c r="C371" s="134"/>
      <c r="D371" s="134"/>
      <c r="E371" s="234"/>
      <c r="F371" s="234"/>
      <c r="G371" s="234"/>
      <c r="H371" s="234"/>
      <c r="I371" s="234"/>
      <c r="J371" s="234"/>
      <c r="K371" s="234"/>
      <c r="L371" s="234"/>
    </row>
    <row r="372" spans="1:12" x14ac:dyDescent="0.25">
      <c r="A372" s="234"/>
      <c r="B372" s="134"/>
      <c r="C372" s="134"/>
      <c r="D372" s="134"/>
      <c r="E372" s="234"/>
      <c r="F372" s="234"/>
      <c r="G372" s="234"/>
      <c r="H372" s="234"/>
      <c r="I372" s="234"/>
      <c r="J372" s="234"/>
      <c r="K372" s="234"/>
      <c r="L372" s="234"/>
    </row>
    <row r="373" spans="1:12" x14ac:dyDescent="0.25">
      <c r="A373" s="234"/>
      <c r="B373" s="134"/>
      <c r="C373" s="134"/>
      <c r="D373" s="134"/>
      <c r="E373" s="234"/>
      <c r="F373" s="234"/>
      <c r="G373" s="234"/>
      <c r="H373" s="234"/>
      <c r="I373" s="234"/>
      <c r="J373" s="234"/>
      <c r="K373" s="234"/>
      <c r="L373" s="234"/>
    </row>
    <row r="374" spans="1:12" x14ac:dyDescent="0.25">
      <c r="A374" s="234"/>
      <c r="B374" s="134"/>
      <c r="C374" s="134"/>
      <c r="D374" s="134"/>
      <c r="E374" s="234"/>
      <c r="F374" s="234"/>
      <c r="G374" s="234"/>
      <c r="H374" s="234"/>
      <c r="I374" s="234"/>
      <c r="J374" s="234"/>
      <c r="K374" s="234"/>
      <c r="L374" s="234"/>
    </row>
    <row r="375" spans="1:12" x14ac:dyDescent="0.25">
      <c r="A375" s="234"/>
      <c r="B375" s="134"/>
      <c r="C375" s="134"/>
      <c r="D375" s="134"/>
      <c r="E375" s="234"/>
      <c r="F375" s="234"/>
      <c r="G375" s="234"/>
      <c r="H375" s="234"/>
      <c r="I375" s="234"/>
      <c r="J375" s="234"/>
      <c r="K375" s="234"/>
      <c r="L375" s="234"/>
    </row>
    <row r="376" spans="1:12" x14ac:dyDescent="0.25">
      <c r="A376" s="234"/>
      <c r="B376" s="134"/>
      <c r="C376" s="134"/>
      <c r="D376" s="134"/>
      <c r="E376" s="234"/>
      <c r="F376" s="234"/>
      <c r="G376" s="234"/>
      <c r="H376" s="234"/>
      <c r="I376" s="234"/>
      <c r="J376" s="234"/>
      <c r="K376" s="234"/>
      <c r="L376" s="234"/>
    </row>
    <row r="377" spans="1:12" x14ac:dyDescent="0.25">
      <c r="A377" s="234"/>
      <c r="B377" s="134"/>
      <c r="C377" s="134"/>
      <c r="D377" s="134"/>
      <c r="E377" s="234"/>
      <c r="F377" s="234"/>
      <c r="G377" s="234"/>
      <c r="H377" s="234"/>
      <c r="I377" s="234"/>
      <c r="J377" s="234"/>
      <c r="K377" s="234"/>
      <c r="L377" s="234"/>
    </row>
    <row r="378" spans="1:12" x14ac:dyDescent="0.25">
      <c r="A378" s="234"/>
      <c r="B378" s="134"/>
      <c r="C378" s="134"/>
      <c r="D378" s="134"/>
      <c r="E378" s="234"/>
      <c r="F378" s="234"/>
      <c r="G378" s="234"/>
      <c r="H378" s="234"/>
      <c r="I378" s="234"/>
      <c r="J378" s="234"/>
      <c r="K378" s="234"/>
      <c r="L378" s="234"/>
    </row>
    <row r="379" spans="1:12" x14ac:dyDescent="0.25">
      <c r="A379" s="234"/>
      <c r="B379" s="134"/>
      <c r="C379" s="134"/>
      <c r="D379" s="134"/>
      <c r="E379" s="234"/>
      <c r="F379" s="234"/>
      <c r="G379" s="234"/>
      <c r="H379" s="234"/>
      <c r="I379" s="234"/>
      <c r="J379" s="234"/>
      <c r="K379" s="234"/>
      <c r="L379" s="234"/>
    </row>
    <row r="380" spans="1:12" x14ac:dyDescent="0.25">
      <c r="A380" s="234"/>
      <c r="B380" s="134"/>
      <c r="C380" s="134"/>
      <c r="D380" s="134"/>
      <c r="E380" s="234"/>
      <c r="F380" s="234"/>
      <c r="G380" s="234"/>
      <c r="H380" s="234"/>
      <c r="I380" s="234"/>
      <c r="J380" s="234"/>
      <c r="K380" s="234"/>
      <c r="L380" s="234"/>
    </row>
    <row r="381" spans="1:12" x14ac:dyDescent="0.25">
      <c r="A381" s="234"/>
      <c r="B381" s="134"/>
      <c r="C381" s="134"/>
      <c r="D381" s="134"/>
      <c r="E381" s="234"/>
      <c r="F381" s="234"/>
      <c r="G381" s="234"/>
      <c r="H381" s="234"/>
      <c r="I381" s="234"/>
      <c r="J381" s="234"/>
      <c r="K381" s="234"/>
      <c r="L381" s="234"/>
    </row>
    <row r="382" spans="1:12" x14ac:dyDescent="0.25">
      <c r="A382" s="234"/>
      <c r="B382" s="134"/>
      <c r="C382" s="134"/>
      <c r="D382" s="134"/>
      <c r="E382" s="234"/>
      <c r="F382" s="234"/>
      <c r="G382" s="234"/>
      <c r="H382" s="234"/>
      <c r="I382" s="234"/>
      <c r="J382" s="234"/>
      <c r="K382" s="234"/>
      <c r="L382" s="234"/>
    </row>
    <row r="383" spans="1:12" x14ac:dyDescent="0.25">
      <c r="A383" s="234"/>
      <c r="B383" s="134"/>
      <c r="C383" s="134"/>
      <c r="D383" s="134"/>
      <c r="E383" s="234"/>
      <c r="F383" s="234"/>
      <c r="G383" s="234"/>
      <c r="H383" s="234"/>
      <c r="I383" s="234"/>
      <c r="J383" s="234"/>
      <c r="K383" s="234"/>
      <c r="L383" s="234"/>
    </row>
    <row r="384" spans="1:12" x14ac:dyDescent="0.25">
      <c r="A384" s="234"/>
      <c r="B384" s="134"/>
      <c r="C384" s="134"/>
      <c r="D384" s="134"/>
      <c r="E384" s="234"/>
      <c r="F384" s="234"/>
      <c r="G384" s="234"/>
      <c r="H384" s="234"/>
      <c r="I384" s="234"/>
      <c r="J384" s="234"/>
      <c r="K384" s="234"/>
      <c r="L384" s="234"/>
    </row>
    <row r="385" spans="1:12" x14ac:dyDescent="0.25">
      <c r="A385" s="234"/>
      <c r="B385" s="134"/>
      <c r="C385" s="134"/>
      <c r="D385" s="134"/>
      <c r="E385" s="234"/>
      <c r="F385" s="234"/>
      <c r="G385" s="234"/>
      <c r="H385" s="234"/>
      <c r="I385" s="234"/>
      <c r="J385" s="234"/>
      <c r="K385" s="234"/>
      <c r="L385" s="234"/>
    </row>
    <row r="386" spans="1:12" x14ac:dyDescent="0.25">
      <c r="A386" s="234"/>
      <c r="B386" s="134"/>
      <c r="C386" s="134"/>
      <c r="D386" s="134"/>
      <c r="E386" s="234"/>
      <c r="F386" s="234"/>
      <c r="G386" s="234"/>
      <c r="H386" s="234"/>
      <c r="I386" s="234"/>
      <c r="J386" s="234"/>
      <c r="K386" s="234"/>
      <c r="L386" s="234"/>
    </row>
    <row r="387" spans="1:12" x14ac:dyDescent="0.25">
      <c r="A387" s="234"/>
      <c r="B387" s="134"/>
      <c r="C387" s="134"/>
      <c r="D387" s="134"/>
      <c r="E387" s="234"/>
      <c r="F387" s="234"/>
      <c r="G387" s="234"/>
      <c r="H387" s="234"/>
      <c r="I387" s="234"/>
      <c r="J387" s="234"/>
      <c r="K387" s="234"/>
      <c r="L387" s="234"/>
    </row>
    <row r="388" spans="1:12" x14ac:dyDescent="0.25">
      <c r="A388" s="234"/>
      <c r="B388" s="134"/>
      <c r="C388" s="134"/>
      <c r="D388" s="134"/>
      <c r="E388" s="234"/>
      <c r="F388" s="234"/>
      <c r="G388" s="234"/>
      <c r="H388" s="234"/>
      <c r="I388" s="234"/>
      <c r="J388" s="234"/>
      <c r="K388" s="234"/>
      <c r="L388" s="234"/>
    </row>
    <row r="389" spans="1:12" x14ac:dyDescent="0.25">
      <c r="A389" s="234"/>
      <c r="B389" s="134"/>
      <c r="C389" s="134"/>
      <c r="D389" s="134"/>
      <c r="E389" s="234"/>
      <c r="F389" s="234"/>
      <c r="G389" s="234"/>
      <c r="H389" s="234"/>
      <c r="I389" s="234"/>
      <c r="J389" s="234"/>
      <c r="K389" s="234"/>
      <c r="L389" s="234"/>
    </row>
    <row r="390" spans="1:12" x14ac:dyDescent="0.25">
      <c r="A390" s="234"/>
      <c r="B390" s="134"/>
      <c r="C390" s="134"/>
      <c r="D390" s="134"/>
      <c r="E390" s="234"/>
      <c r="F390" s="234"/>
      <c r="G390" s="234"/>
      <c r="H390" s="234"/>
      <c r="I390" s="234"/>
      <c r="J390" s="234"/>
      <c r="K390" s="234"/>
      <c r="L390" s="234"/>
    </row>
    <row r="391" spans="1:12" x14ac:dyDescent="0.25">
      <c r="A391" s="234"/>
      <c r="B391" s="134"/>
      <c r="C391" s="134"/>
      <c r="D391" s="134"/>
      <c r="E391" s="234"/>
      <c r="F391" s="234"/>
      <c r="G391" s="234"/>
      <c r="H391" s="234"/>
      <c r="I391" s="234"/>
      <c r="J391" s="234"/>
      <c r="K391" s="234"/>
      <c r="L391" s="234"/>
    </row>
    <row r="392" spans="1:12" x14ac:dyDescent="0.25">
      <c r="A392" s="234"/>
      <c r="B392" s="134"/>
      <c r="C392" s="134"/>
      <c r="D392" s="134"/>
      <c r="E392" s="234"/>
      <c r="F392" s="234"/>
      <c r="G392" s="234"/>
      <c r="H392" s="234"/>
      <c r="I392" s="234"/>
      <c r="J392" s="234"/>
      <c r="K392" s="234"/>
      <c r="L392" s="234"/>
    </row>
    <row r="393" spans="1:12" x14ac:dyDescent="0.25">
      <c r="A393" s="234"/>
      <c r="B393" s="134"/>
      <c r="C393" s="134"/>
      <c r="D393" s="134"/>
      <c r="E393" s="234"/>
      <c r="F393" s="234"/>
      <c r="G393" s="234"/>
      <c r="H393" s="234"/>
      <c r="I393" s="234"/>
      <c r="J393" s="234"/>
      <c r="K393" s="234"/>
      <c r="L393" s="234"/>
    </row>
    <row r="394" spans="1:12" x14ac:dyDescent="0.25">
      <c r="A394" s="234"/>
      <c r="B394" s="134"/>
      <c r="C394" s="134"/>
      <c r="D394" s="134"/>
      <c r="E394" s="234"/>
      <c r="F394" s="234"/>
      <c r="G394" s="234"/>
      <c r="H394" s="234"/>
      <c r="I394" s="234"/>
      <c r="J394" s="234"/>
      <c r="K394" s="234"/>
      <c r="L394" s="234"/>
    </row>
    <row r="395" spans="1:12" x14ac:dyDescent="0.25">
      <c r="A395" s="234"/>
      <c r="B395" s="134"/>
      <c r="C395" s="134"/>
      <c r="D395" s="134"/>
      <c r="E395" s="234"/>
      <c r="F395" s="234"/>
      <c r="G395" s="234"/>
      <c r="H395" s="234"/>
      <c r="I395" s="234"/>
      <c r="J395" s="234"/>
      <c r="K395" s="234"/>
      <c r="L395" s="234"/>
    </row>
    <row r="396" spans="1:12" x14ac:dyDescent="0.25">
      <c r="A396" s="234"/>
      <c r="B396" s="134"/>
      <c r="C396" s="134"/>
      <c r="D396" s="134"/>
      <c r="E396" s="234"/>
      <c r="F396" s="234"/>
      <c r="G396" s="234"/>
      <c r="H396" s="234"/>
      <c r="I396" s="234"/>
      <c r="J396" s="234"/>
      <c r="K396" s="234"/>
      <c r="L396" s="234"/>
    </row>
    <row r="397" spans="1:12" x14ac:dyDescent="0.25">
      <c r="A397" s="234"/>
      <c r="B397" s="134"/>
      <c r="C397" s="134"/>
      <c r="D397" s="134"/>
      <c r="E397" s="234"/>
      <c r="F397" s="234"/>
      <c r="G397" s="234"/>
      <c r="H397" s="234"/>
      <c r="I397" s="234"/>
      <c r="J397" s="234"/>
      <c r="K397" s="234"/>
      <c r="L397" s="234"/>
    </row>
    <row r="398" spans="1:12" x14ac:dyDescent="0.25">
      <c r="A398" s="234"/>
      <c r="B398" s="134"/>
      <c r="C398" s="134"/>
      <c r="D398" s="134"/>
      <c r="E398" s="234"/>
      <c r="F398" s="234"/>
      <c r="G398" s="234"/>
      <c r="H398" s="234"/>
      <c r="I398" s="234"/>
      <c r="J398" s="234"/>
      <c r="K398" s="234"/>
      <c r="L398" s="234"/>
    </row>
    <row r="399" spans="1:12" x14ac:dyDescent="0.25">
      <c r="A399" s="234"/>
      <c r="B399" s="134"/>
      <c r="C399" s="134"/>
      <c r="D399" s="134"/>
      <c r="E399" s="234"/>
      <c r="F399" s="234"/>
      <c r="G399" s="234"/>
      <c r="H399" s="234"/>
      <c r="I399" s="234"/>
      <c r="J399" s="234"/>
      <c r="K399" s="234"/>
      <c r="L399" s="234"/>
    </row>
    <row r="400" spans="1:12" x14ac:dyDescent="0.25">
      <c r="A400" s="234"/>
      <c r="B400" s="134"/>
      <c r="C400" s="134"/>
      <c r="D400" s="134"/>
      <c r="E400" s="234"/>
      <c r="F400" s="234"/>
      <c r="G400" s="234"/>
      <c r="H400" s="234"/>
      <c r="I400" s="234"/>
      <c r="J400" s="234"/>
      <c r="K400" s="234"/>
      <c r="L400" s="234"/>
    </row>
    <row r="401" spans="1:12" x14ac:dyDescent="0.25">
      <c r="A401" s="234"/>
      <c r="B401" s="134"/>
      <c r="C401" s="134"/>
      <c r="D401" s="134"/>
      <c r="E401" s="234"/>
      <c r="F401" s="234"/>
      <c r="G401" s="234"/>
      <c r="H401" s="234"/>
      <c r="I401" s="234"/>
      <c r="J401" s="234"/>
      <c r="K401" s="234"/>
      <c r="L401" s="234"/>
    </row>
    <row r="402" spans="1:12" x14ac:dyDescent="0.25">
      <c r="A402" s="234"/>
      <c r="B402" s="134"/>
      <c r="C402" s="134"/>
      <c r="D402" s="134"/>
      <c r="E402" s="234"/>
      <c r="F402" s="234"/>
      <c r="G402" s="234"/>
      <c r="H402" s="234"/>
      <c r="I402" s="234"/>
      <c r="J402" s="234"/>
      <c r="K402" s="234"/>
      <c r="L402" s="234"/>
    </row>
    <row r="403" spans="1:12" x14ac:dyDescent="0.25">
      <c r="A403" s="234"/>
      <c r="B403" s="134"/>
      <c r="C403" s="134"/>
      <c r="D403" s="134"/>
      <c r="E403" s="234"/>
      <c r="F403" s="234"/>
      <c r="G403" s="234"/>
      <c r="H403" s="234"/>
      <c r="I403" s="234"/>
      <c r="J403" s="234"/>
      <c r="K403" s="234"/>
      <c r="L403" s="234"/>
    </row>
    <row r="404" spans="1:12" x14ac:dyDescent="0.25">
      <c r="A404" s="234"/>
      <c r="B404" s="134"/>
      <c r="C404" s="134"/>
      <c r="D404" s="134"/>
      <c r="E404" s="234"/>
      <c r="F404" s="234"/>
      <c r="G404" s="234"/>
      <c r="H404" s="234"/>
      <c r="I404" s="234"/>
      <c r="J404" s="234"/>
      <c r="K404" s="234"/>
      <c r="L404" s="234"/>
    </row>
    <row r="405" spans="1:12" x14ac:dyDescent="0.25">
      <c r="A405" s="234"/>
      <c r="B405" s="134"/>
      <c r="C405" s="134"/>
      <c r="D405" s="134"/>
      <c r="E405" s="234"/>
      <c r="F405" s="234"/>
      <c r="G405" s="234"/>
      <c r="H405" s="234"/>
      <c r="I405" s="234"/>
      <c r="J405" s="234"/>
      <c r="K405" s="234"/>
      <c r="L405" s="234"/>
    </row>
    <row r="406" spans="1:12" x14ac:dyDescent="0.25">
      <c r="A406" s="234"/>
      <c r="B406" s="134"/>
      <c r="C406" s="134"/>
      <c r="D406" s="134"/>
      <c r="E406" s="234"/>
      <c r="F406" s="234"/>
      <c r="G406" s="234"/>
      <c r="H406" s="234"/>
      <c r="I406" s="234"/>
      <c r="J406" s="234"/>
      <c r="K406" s="234"/>
      <c r="L406" s="234"/>
    </row>
    <row r="407" spans="1:12" x14ac:dyDescent="0.25">
      <c r="A407" s="234"/>
      <c r="B407" s="134"/>
      <c r="C407" s="134"/>
      <c r="D407" s="134"/>
      <c r="E407" s="234"/>
      <c r="F407" s="234"/>
      <c r="G407" s="234"/>
      <c r="H407" s="234"/>
      <c r="I407" s="234"/>
      <c r="J407" s="234"/>
      <c r="K407" s="234"/>
      <c r="L407" s="234"/>
    </row>
    <row r="408" spans="1:12" x14ac:dyDescent="0.25">
      <c r="A408" s="234"/>
      <c r="B408" s="134"/>
      <c r="C408" s="134"/>
      <c r="D408" s="134"/>
      <c r="E408" s="234"/>
      <c r="F408" s="234"/>
      <c r="G408" s="234"/>
      <c r="H408" s="234"/>
      <c r="I408" s="234"/>
      <c r="J408" s="234"/>
      <c r="K408" s="234"/>
      <c r="L408" s="234"/>
    </row>
    <row r="409" spans="1:12" x14ac:dyDescent="0.25">
      <c r="A409" s="234"/>
      <c r="B409" s="134"/>
      <c r="C409" s="134"/>
      <c r="D409" s="134"/>
      <c r="E409" s="234"/>
      <c r="F409" s="234"/>
      <c r="G409" s="234"/>
      <c r="H409" s="234"/>
      <c r="I409" s="234"/>
      <c r="J409" s="234"/>
      <c r="K409" s="234"/>
      <c r="L409" s="234"/>
    </row>
    <row r="410" spans="1:12" x14ac:dyDescent="0.25">
      <c r="A410" s="234"/>
      <c r="B410" s="134"/>
      <c r="C410" s="134"/>
      <c r="D410" s="134"/>
      <c r="E410" s="234"/>
      <c r="F410" s="234"/>
      <c r="G410" s="234"/>
      <c r="H410" s="234"/>
      <c r="I410" s="234"/>
      <c r="J410" s="234"/>
      <c r="K410" s="234"/>
      <c r="L410" s="234"/>
    </row>
    <row r="411" spans="1:12" x14ac:dyDescent="0.25">
      <c r="A411" s="234"/>
      <c r="B411" s="134"/>
      <c r="C411" s="134"/>
      <c r="D411" s="134"/>
      <c r="E411" s="234"/>
      <c r="F411" s="234"/>
      <c r="G411" s="234"/>
      <c r="H411" s="234"/>
      <c r="I411" s="234"/>
      <c r="J411" s="234"/>
      <c r="K411" s="234"/>
      <c r="L411" s="234"/>
    </row>
    <row r="412" spans="1:12" x14ac:dyDescent="0.25">
      <c r="A412" s="234"/>
      <c r="B412" s="134"/>
      <c r="C412" s="134"/>
      <c r="D412" s="134"/>
      <c r="E412" s="234"/>
      <c r="F412" s="234"/>
      <c r="G412" s="234"/>
      <c r="H412" s="234"/>
      <c r="I412" s="234"/>
      <c r="J412" s="234"/>
      <c r="K412" s="234"/>
      <c r="L412" s="234"/>
    </row>
    <row r="413" spans="1:12" x14ac:dyDescent="0.25">
      <c r="A413" s="234"/>
      <c r="B413" s="134"/>
      <c r="C413" s="134"/>
      <c r="D413" s="134"/>
      <c r="E413" s="234"/>
      <c r="F413" s="234"/>
      <c r="G413" s="234"/>
      <c r="H413" s="234"/>
      <c r="I413" s="234"/>
      <c r="J413" s="234"/>
      <c r="K413" s="234"/>
      <c r="L413" s="234"/>
    </row>
    <row r="414" spans="1:12" x14ac:dyDescent="0.25">
      <c r="A414" s="234"/>
      <c r="B414" s="134"/>
      <c r="C414" s="134"/>
      <c r="D414" s="134"/>
      <c r="E414" s="234"/>
      <c r="F414" s="234"/>
      <c r="G414" s="234"/>
      <c r="H414" s="234"/>
      <c r="I414" s="234"/>
      <c r="J414" s="234"/>
      <c r="K414" s="234"/>
      <c r="L414" s="234"/>
    </row>
    <row r="415" spans="1:12" x14ac:dyDescent="0.25">
      <c r="A415" s="234"/>
      <c r="B415" s="134"/>
      <c r="C415" s="134"/>
      <c r="D415" s="134"/>
      <c r="E415" s="234"/>
      <c r="F415" s="234"/>
      <c r="G415" s="234"/>
      <c r="H415" s="234"/>
      <c r="I415" s="234"/>
      <c r="J415" s="234"/>
      <c r="K415" s="234"/>
      <c r="L415" s="234"/>
    </row>
    <row r="416" spans="1:12" x14ac:dyDescent="0.25">
      <c r="A416" s="234"/>
      <c r="B416" s="134"/>
      <c r="C416" s="134"/>
      <c r="D416" s="134"/>
      <c r="E416" s="234"/>
      <c r="F416" s="234"/>
      <c r="G416" s="234"/>
      <c r="H416" s="234"/>
      <c r="I416" s="234"/>
      <c r="J416" s="234"/>
      <c r="K416" s="234"/>
      <c r="L416" s="234"/>
    </row>
    <row r="417" spans="1:12" x14ac:dyDescent="0.25">
      <c r="A417" s="234"/>
      <c r="B417" s="134"/>
      <c r="C417" s="134"/>
      <c r="D417" s="134"/>
      <c r="E417" s="234"/>
      <c r="F417" s="234"/>
      <c r="G417" s="234"/>
      <c r="H417" s="234"/>
      <c r="I417" s="234"/>
      <c r="J417" s="234"/>
      <c r="K417" s="234"/>
      <c r="L417" s="234"/>
    </row>
    <row r="418" spans="1:12" x14ac:dyDescent="0.25">
      <c r="A418" s="234"/>
      <c r="B418" s="134"/>
      <c r="C418" s="134"/>
      <c r="D418" s="134"/>
      <c r="E418" s="234"/>
      <c r="F418" s="234"/>
      <c r="G418" s="234"/>
      <c r="H418" s="234"/>
      <c r="I418" s="234"/>
      <c r="J418" s="234"/>
      <c r="K418" s="234"/>
      <c r="L418" s="234"/>
    </row>
    <row r="419" spans="1:12" x14ac:dyDescent="0.25">
      <c r="A419" s="234"/>
      <c r="B419" s="134"/>
      <c r="C419" s="134"/>
      <c r="D419" s="134"/>
      <c r="E419" s="234"/>
      <c r="F419" s="234"/>
      <c r="G419" s="234"/>
      <c r="H419" s="234"/>
      <c r="I419" s="234"/>
      <c r="J419" s="234"/>
      <c r="K419" s="234"/>
      <c r="L419" s="234"/>
    </row>
    <row r="420" spans="1:12" x14ac:dyDescent="0.25">
      <c r="A420" s="234"/>
      <c r="B420" s="134"/>
      <c r="C420" s="134"/>
      <c r="D420" s="134"/>
      <c r="E420" s="234"/>
      <c r="F420" s="234"/>
      <c r="G420" s="234"/>
      <c r="H420" s="234"/>
      <c r="I420" s="234"/>
      <c r="J420" s="234"/>
      <c r="K420" s="234"/>
      <c r="L420" s="234"/>
    </row>
    <row r="421" spans="1:12" x14ac:dyDescent="0.25">
      <c r="A421" s="234"/>
      <c r="B421" s="134"/>
      <c r="C421" s="134"/>
      <c r="D421" s="134"/>
      <c r="E421" s="234"/>
      <c r="F421" s="234"/>
      <c r="G421" s="234"/>
      <c r="H421" s="234"/>
      <c r="I421" s="234"/>
      <c r="J421" s="234"/>
      <c r="K421" s="234"/>
      <c r="L421" s="234"/>
    </row>
    <row r="422" spans="1:12" x14ac:dyDescent="0.25">
      <c r="A422" s="234"/>
      <c r="B422" s="134"/>
      <c r="C422" s="134"/>
      <c r="D422" s="134"/>
      <c r="E422" s="234"/>
      <c r="F422" s="234"/>
      <c r="G422" s="234"/>
      <c r="H422" s="234"/>
      <c r="I422" s="234"/>
      <c r="J422" s="234"/>
      <c r="K422" s="234"/>
      <c r="L422" s="234"/>
    </row>
    <row r="423" spans="1:12" x14ac:dyDescent="0.25">
      <c r="A423" s="234"/>
      <c r="B423" s="134"/>
      <c r="C423" s="134"/>
      <c r="D423" s="134"/>
      <c r="E423" s="234"/>
      <c r="F423" s="234"/>
      <c r="G423" s="234"/>
      <c r="H423" s="234"/>
      <c r="I423" s="234"/>
      <c r="J423" s="234"/>
      <c r="K423" s="234"/>
      <c r="L423" s="234"/>
    </row>
    <row r="424" spans="1:12" x14ac:dyDescent="0.25">
      <c r="A424" s="234"/>
      <c r="B424" s="134"/>
      <c r="C424" s="134"/>
      <c r="D424" s="134"/>
      <c r="E424" s="234"/>
      <c r="F424" s="234"/>
      <c r="G424" s="234"/>
      <c r="H424" s="234"/>
      <c r="I424" s="234"/>
      <c r="J424" s="234"/>
      <c r="K424" s="234"/>
      <c r="L424" s="234"/>
    </row>
    <row r="425" spans="1:12" x14ac:dyDescent="0.25">
      <c r="A425" s="234"/>
      <c r="B425" s="134"/>
      <c r="C425" s="134"/>
      <c r="D425" s="134"/>
      <c r="E425" s="234"/>
      <c r="F425" s="234"/>
      <c r="G425" s="234"/>
      <c r="H425" s="234"/>
      <c r="I425" s="234"/>
      <c r="J425" s="234"/>
      <c r="K425" s="234"/>
      <c r="L425" s="234"/>
    </row>
    <row r="426" spans="1:12" x14ac:dyDescent="0.25">
      <c r="A426" s="234"/>
      <c r="B426" s="134"/>
      <c r="C426" s="134"/>
      <c r="D426" s="134"/>
      <c r="E426" s="234"/>
      <c r="F426" s="234"/>
      <c r="G426" s="234"/>
      <c r="H426" s="234"/>
      <c r="I426" s="234"/>
      <c r="J426" s="234"/>
      <c r="K426" s="234"/>
      <c r="L426" s="234"/>
    </row>
    <row r="427" spans="1:12" x14ac:dyDescent="0.25">
      <c r="A427" s="234"/>
      <c r="B427" s="134"/>
      <c r="C427" s="134"/>
      <c r="D427" s="134"/>
      <c r="E427" s="234"/>
      <c r="F427" s="234"/>
      <c r="G427" s="234"/>
      <c r="H427" s="234"/>
      <c r="I427" s="234"/>
      <c r="J427" s="234"/>
      <c r="K427" s="234"/>
      <c r="L427" s="234"/>
    </row>
    <row r="428" spans="1:12" x14ac:dyDescent="0.25">
      <c r="A428" s="234"/>
      <c r="B428" s="134"/>
      <c r="C428" s="134"/>
      <c r="D428" s="134"/>
      <c r="E428" s="234"/>
      <c r="F428" s="234"/>
      <c r="G428" s="234"/>
      <c r="H428" s="234"/>
      <c r="I428" s="234"/>
      <c r="J428" s="234"/>
      <c r="K428" s="234"/>
      <c r="L428" s="234"/>
    </row>
    <row r="429" spans="1:12" x14ac:dyDescent="0.25">
      <c r="A429" s="234"/>
      <c r="B429" s="134"/>
      <c r="C429" s="134"/>
      <c r="D429" s="134"/>
      <c r="E429" s="234"/>
      <c r="F429" s="234"/>
      <c r="G429" s="234"/>
      <c r="H429" s="234"/>
      <c r="I429" s="234"/>
      <c r="J429" s="234"/>
      <c r="K429" s="234"/>
      <c r="L429" s="234"/>
    </row>
    <row r="430" spans="1:12" x14ac:dyDescent="0.25">
      <c r="A430" s="234"/>
      <c r="B430" s="134"/>
      <c r="C430" s="134"/>
      <c r="D430" s="134"/>
      <c r="E430" s="234"/>
      <c r="F430" s="234"/>
      <c r="G430" s="234"/>
      <c r="H430" s="234"/>
      <c r="I430" s="234"/>
      <c r="J430" s="234"/>
      <c r="K430" s="234"/>
      <c r="L430" s="234"/>
    </row>
    <row r="431" spans="1:12" x14ac:dyDescent="0.25">
      <c r="A431" s="234"/>
      <c r="B431" s="134"/>
      <c r="C431" s="134"/>
      <c r="D431" s="134"/>
      <c r="E431" s="234"/>
      <c r="F431" s="234"/>
      <c r="G431" s="234"/>
      <c r="H431" s="234"/>
      <c r="I431" s="234"/>
      <c r="J431" s="234"/>
      <c r="K431" s="234"/>
      <c r="L431" s="234"/>
    </row>
    <row r="432" spans="1:12" x14ac:dyDescent="0.25">
      <c r="A432" s="234"/>
      <c r="B432" s="134"/>
      <c r="C432" s="134"/>
      <c r="D432" s="134"/>
      <c r="E432" s="234"/>
      <c r="F432" s="234"/>
      <c r="G432" s="234"/>
      <c r="H432" s="234"/>
      <c r="I432" s="234"/>
      <c r="J432" s="234"/>
      <c r="K432" s="234"/>
      <c r="L432" s="234"/>
    </row>
    <row r="433" spans="1:12" x14ac:dyDescent="0.25">
      <c r="A433" s="234"/>
      <c r="B433" s="134"/>
      <c r="C433" s="134"/>
      <c r="D433" s="134"/>
      <c r="E433" s="234"/>
      <c r="F433" s="234"/>
      <c r="G433" s="234"/>
      <c r="H433" s="234"/>
      <c r="I433" s="234"/>
      <c r="J433" s="234"/>
      <c r="K433" s="234"/>
      <c r="L433" s="234"/>
    </row>
    <row r="434" spans="1:12" x14ac:dyDescent="0.25">
      <c r="A434" s="234"/>
      <c r="B434" s="134"/>
      <c r="C434" s="134"/>
      <c r="D434" s="134"/>
      <c r="E434" s="234"/>
      <c r="F434" s="234"/>
      <c r="G434" s="234"/>
      <c r="H434" s="234"/>
      <c r="I434" s="234"/>
      <c r="J434" s="234"/>
      <c r="K434" s="234"/>
      <c r="L434" s="234"/>
    </row>
    <row r="435" spans="1:12" x14ac:dyDescent="0.25">
      <c r="A435" s="234"/>
      <c r="B435" s="134"/>
      <c r="C435" s="134"/>
      <c r="D435" s="134"/>
      <c r="E435" s="234"/>
      <c r="F435" s="234"/>
      <c r="G435" s="234"/>
      <c r="H435" s="234"/>
      <c r="I435" s="234"/>
      <c r="J435" s="234"/>
      <c r="K435" s="234"/>
      <c r="L435" s="234"/>
    </row>
    <row r="436" spans="1:12" x14ac:dyDescent="0.25">
      <c r="A436" s="234"/>
      <c r="B436" s="134"/>
      <c r="C436" s="134"/>
      <c r="D436" s="134"/>
      <c r="E436" s="234"/>
      <c r="F436" s="234"/>
      <c r="G436" s="234"/>
      <c r="H436" s="234"/>
      <c r="I436" s="234"/>
      <c r="J436" s="234"/>
      <c r="K436" s="234"/>
      <c r="L436" s="234"/>
    </row>
    <row r="437" spans="1:12" x14ac:dyDescent="0.25">
      <c r="A437" s="234"/>
      <c r="B437" s="134"/>
      <c r="C437" s="134"/>
      <c r="D437" s="134"/>
      <c r="E437" s="234"/>
      <c r="F437" s="234"/>
      <c r="G437" s="234"/>
      <c r="H437" s="234"/>
      <c r="I437" s="234"/>
      <c r="J437" s="234"/>
      <c r="K437" s="234"/>
      <c r="L437" s="234"/>
    </row>
    <row r="438" spans="1:12" x14ac:dyDescent="0.25">
      <c r="A438" s="234"/>
      <c r="B438" s="134"/>
      <c r="C438" s="134"/>
      <c r="D438" s="134"/>
      <c r="E438" s="234"/>
      <c r="F438" s="234"/>
      <c r="G438" s="234"/>
      <c r="H438" s="234"/>
      <c r="I438" s="234"/>
      <c r="J438" s="234"/>
      <c r="K438" s="234"/>
      <c r="L438" s="234"/>
    </row>
    <row r="439" spans="1:12" x14ac:dyDescent="0.25">
      <c r="A439" s="234"/>
      <c r="B439" s="134"/>
      <c r="C439" s="134"/>
      <c r="D439" s="134"/>
      <c r="E439" s="234"/>
      <c r="F439" s="234"/>
      <c r="G439" s="234"/>
      <c r="H439" s="234"/>
      <c r="I439" s="234"/>
      <c r="J439" s="234"/>
      <c r="K439" s="234"/>
      <c r="L439" s="234"/>
    </row>
    <row r="440" spans="1:12" x14ac:dyDescent="0.25">
      <c r="A440" s="234"/>
      <c r="B440" s="134"/>
      <c r="C440" s="134"/>
      <c r="D440" s="134"/>
      <c r="E440" s="234"/>
      <c r="F440" s="234"/>
      <c r="G440" s="234"/>
      <c r="H440" s="234"/>
      <c r="I440" s="234"/>
      <c r="J440" s="234"/>
      <c r="K440" s="234"/>
      <c r="L440" s="234"/>
    </row>
    <row r="441" spans="1:12" x14ac:dyDescent="0.25">
      <c r="A441" s="234"/>
      <c r="B441" s="134"/>
      <c r="C441" s="134"/>
      <c r="D441" s="134"/>
      <c r="E441" s="234"/>
      <c r="F441" s="234"/>
      <c r="G441" s="234"/>
      <c r="H441" s="234"/>
      <c r="I441" s="234"/>
      <c r="J441" s="234"/>
      <c r="K441" s="234"/>
      <c r="L441" s="234"/>
    </row>
    <row r="442" spans="1:12" x14ac:dyDescent="0.25">
      <c r="A442" s="234"/>
      <c r="B442" s="134"/>
      <c r="C442" s="134"/>
      <c r="D442" s="134"/>
      <c r="E442" s="234"/>
      <c r="F442" s="234"/>
      <c r="G442" s="234"/>
      <c r="H442" s="234"/>
      <c r="I442" s="234"/>
      <c r="J442" s="234"/>
      <c r="K442" s="234"/>
      <c r="L442" s="234"/>
    </row>
    <row r="443" spans="1:12" x14ac:dyDescent="0.25">
      <c r="A443" s="234"/>
      <c r="B443" s="134"/>
      <c r="C443" s="134"/>
      <c r="D443" s="134"/>
      <c r="E443" s="234"/>
      <c r="F443" s="234"/>
      <c r="G443" s="234"/>
      <c r="H443" s="234"/>
      <c r="I443" s="234"/>
      <c r="J443" s="234"/>
      <c r="K443" s="234"/>
      <c r="L443" s="234"/>
    </row>
    <row r="444" spans="1:12" x14ac:dyDescent="0.25">
      <c r="A444" s="234"/>
      <c r="B444" s="134"/>
      <c r="C444" s="134"/>
      <c r="D444" s="134"/>
      <c r="E444" s="234"/>
      <c r="F444" s="234"/>
      <c r="G444" s="234"/>
      <c r="H444" s="234"/>
      <c r="I444" s="234"/>
      <c r="J444" s="234"/>
      <c r="K444" s="234"/>
      <c r="L444" s="234"/>
    </row>
    <row r="445" spans="1:12" x14ac:dyDescent="0.25">
      <c r="A445" s="234"/>
      <c r="B445" s="134"/>
      <c r="C445" s="134"/>
      <c r="D445" s="134"/>
      <c r="E445" s="234"/>
      <c r="F445" s="234"/>
      <c r="G445" s="234"/>
      <c r="H445" s="234"/>
      <c r="I445" s="234"/>
      <c r="J445" s="234"/>
      <c r="K445" s="234"/>
      <c r="L445" s="234"/>
    </row>
    <row r="446" spans="1:12" x14ac:dyDescent="0.25">
      <c r="A446" s="234"/>
      <c r="B446" s="134"/>
      <c r="C446" s="134"/>
      <c r="D446" s="134"/>
      <c r="E446" s="234"/>
      <c r="F446" s="234"/>
      <c r="G446" s="234"/>
      <c r="H446" s="234"/>
      <c r="I446" s="234"/>
      <c r="J446" s="234"/>
      <c r="K446" s="234"/>
      <c r="L446" s="234"/>
    </row>
    <row r="447" spans="1:12" x14ac:dyDescent="0.25">
      <c r="A447" s="234"/>
      <c r="B447" s="134"/>
      <c r="C447" s="134"/>
      <c r="D447" s="134"/>
      <c r="E447" s="234"/>
      <c r="F447" s="234"/>
      <c r="G447" s="234"/>
      <c r="H447" s="234"/>
      <c r="I447" s="234"/>
      <c r="J447" s="234"/>
      <c r="K447" s="234"/>
      <c r="L447" s="234"/>
    </row>
    <row r="448" spans="1:12" x14ac:dyDescent="0.25">
      <c r="A448" s="234"/>
      <c r="B448" s="134"/>
      <c r="C448" s="134"/>
      <c r="D448" s="134"/>
      <c r="E448" s="234"/>
      <c r="F448" s="234"/>
      <c r="G448" s="234"/>
      <c r="H448" s="234"/>
      <c r="I448" s="234"/>
      <c r="J448" s="234"/>
      <c r="K448" s="234"/>
      <c r="L448" s="234"/>
    </row>
    <row r="449" spans="1:12" x14ac:dyDescent="0.25">
      <c r="A449" s="234"/>
      <c r="B449" s="134"/>
      <c r="C449" s="134"/>
      <c r="D449" s="134"/>
      <c r="E449" s="234"/>
      <c r="F449" s="234"/>
      <c r="G449" s="234"/>
      <c r="H449" s="234"/>
      <c r="I449" s="234"/>
      <c r="J449" s="234"/>
      <c r="K449" s="234"/>
      <c r="L449" s="234"/>
    </row>
    <row r="450" spans="1:12" x14ac:dyDescent="0.25">
      <c r="A450" s="234"/>
      <c r="B450" s="134"/>
      <c r="C450" s="134"/>
      <c r="D450" s="134"/>
      <c r="E450" s="234"/>
      <c r="F450" s="234"/>
      <c r="G450" s="234"/>
      <c r="H450" s="234"/>
      <c r="I450" s="234"/>
      <c r="J450" s="234"/>
      <c r="K450" s="234"/>
      <c r="L450" s="234"/>
    </row>
    <row r="451" spans="1:12" x14ac:dyDescent="0.25">
      <c r="A451" s="234"/>
      <c r="B451" s="134"/>
      <c r="C451" s="134"/>
      <c r="D451" s="134"/>
      <c r="E451" s="234"/>
      <c r="F451" s="234"/>
      <c r="G451" s="234"/>
      <c r="H451" s="234"/>
      <c r="I451" s="234"/>
      <c r="J451" s="234"/>
      <c r="K451" s="234"/>
      <c r="L451" s="234"/>
    </row>
    <row r="452" spans="1:12" x14ac:dyDescent="0.25">
      <c r="A452" s="234"/>
      <c r="B452" s="134"/>
      <c r="C452" s="134"/>
      <c r="D452" s="134"/>
      <c r="E452" s="234"/>
      <c r="F452" s="234"/>
      <c r="G452" s="234"/>
      <c r="H452" s="234"/>
      <c r="I452" s="234"/>
      <c r="J452" s="234"/>
      <c r="K452" s="234"/>
      <c r="L452" s="234"/>
    </row>
    <row r="453" spans="1:12" x14ac:dyDescent="0.25">
      <c r="A453" s="234"/>
      <c r="B453" s="134"/>
      <c r="C453" s="134"/>
      <c r="D453" s="134"/>
      <c r="E453" s="234"/>
      <c r="F453" s="234"/>
      <c r="G453" s="234"/>
      <c r="H453" s="234"/>
      <c r="I453" s="234"/>
      <c r="J453" s="234"/>
      <c r="K453" s="234"/>
      <c r="L453" s="234"/>
    </row>
    <row r="454" spans="1:12" x14ac:dyDescent="0.25">
      <c r="A454" s="234"/>
      <c r="B454" s="134"/>
      <c r="C454" s="134"/>
      <c r="D454" s="134"/>
      <c r="E454" s="234"/>
      <c r="F454" s="234"/>
      <c r="G454" s="234"/>
      <c r="H454" s="234"/>
      <c r="I454" s="234"/>
      <c r="J454" s="234"/>
      <c r="K454" s="234"/>
      <c r="L454" s="234"/>
    </row>
    <row r="455" spans="1:12" x14ac:dyDescent="0.25">
      <c r="A455" s="234"/>
      <c r="B455" s="134"/>
      <c r="C455" s="134"/>
      <c r="D455" s="134"/>
      <c r="E455" s="234"/>
      <c r="F455" s="234"/>
      <c r="G455" s="234"/>
      <c r="H455" s="234"/>
      <c r="I455" s="234"/>
      <c r="J455" s="234"/>
      <c r="K455" s="234"/>
      <c r="L455" s="234"/>
    </row>
    <row r="456" spans="1:12" x14ac:dyDescent="0.25">
      <c r="A456" s="234"/>
      <c r="B456" s="134"/>
      <c r="C456" s="134"/>
      <c r="D456" s="134"/>
      <c r="E456" s="234"/>
      <c r="F456" s="234"/>
      <c r="G456" s="234"/>
      <c r="H456" s="234"/>
      <c r="I456" s="234"/>
      <c r="J456" s="234"/>
      <c r="K456" s="234"/>
      <c r="L456" s="234"/>
    </row>
    <row r="457" spans="1:12" x14ac:dyDescent="0.25">
      <c r="A457" s="234"/>
      <c r="B457" s="134"/>
      <c r="C457" s="134"/>
      <c r="D457" s="134"/>
      <c r="E457" s="234"/>
      <c r="F457" s="234"/>
      <c r="G457" s="234"/>
      <c r="H457" s="234"/>
      <c r="I457" s="234"/>
      <c r="J457" s="234"/>
      <c r="K457" s="234"/>
      <c r="L457" s="234"/>
    </row>
    <row r="458" spans="1:12" x14ac:dyDescent="0.25">
      <c r="A458" s="234"/>
      <c r="B458" s="134"/>
      <c r="C458" s="134"/>
      <c r="D458" s="134"/>
      <c r="E458" s="234"/>
      <c r="F458" s="234"/>
      <c r="G458" s="234"/>
      <c r="H458" s="234"/>
      <c r="I458" s="234"/>
      <c r="J458" s="234"/>
      <c r="K458" s="234"/>
      <c r="L458" s="234"/>
    </row>
    <row r="459" spans="1:12" x14ac:dyDescent="0.25">
      <c r="A459" s="234"/>
      <c r="B459" s="134"/>
      <c r="C459" s="134"/>
      <c r="D459" s="134"/>
      <c r="E459" s="234"/>
      <c r="F459" s="234"/>
      <c r="G459" s="234"/>
      <c r="H459" s="234"/>
      <c r="I459" s="234"/>
      <c r="J459" s="234"/>
      <c r="K459" s="234"/>
      <c r="L459" s="234"/>
    </row>
    <row r="460" spans="1:12" x14ac:dyDescent="0.25">
      <c r="A460" s="234"/>
      <c r="B460" s="134"/>
      <c r="C460" s="134"/>
      <c r="D460" s="134"/>
      <c r="E460" s="234"/>
      <c r="F460" s="234"/>
      <c r="G460" s="234"/>
      <c r="H460" s="234"/>
      <c r="I460" s="234"/>
      <c r="J460" s="234"/>
      <c r="K460" s="234"/>
      <c r="L460" s="234"/>
    </row>
    <row r="461" spans="1:12" x14ac:dyDescent="0.25">
      <c r="A461" s="234"/>
      <c r="B461" s="134"/>
      <c r="C461" s="134"/>
      <c r="D461" s="134"/>
      <c r="E461" s="234"/>
      <c r="F461" s="234"/>
      <c r="G461" s="234"/>
      <c r="H461" s="234"/>
      <c r="I461" s="234"/>
      <c r="J461" s="234"/>
      <c r="K461" s="234"/>
      <c r="L461" s="234"/>
    </row>
    <row r="462" spans="1:12" x14ac:dyDescent="0.25">
      <c r="A462" s="234"/>
      <c r="B462" s="134"/>
      <c r="C462" s="134"/>
      <c r="D462" s="134"/>
      <c r="E462" s="234"/>
      <c r="F462" s="234"/>
      <c r="G462" s="234"/>
      <c r="H462" s="234"/>
      <c r="I462" s="234"/>
      <c r="J462" s="234"/>
      <c r="K462" s="234"/>
      <c r="L462" s="234"/>
    </row>
    <row r="463" spans="1:12" x14ac:dyDescent="0.25">
      <c r="A463" s="234"/>
      <c r="B463" s="134"/>
      <c r="C463" s="134"/>
      <c r="D463" s="134"/>
      <c r="E463" s="234"/>
      <c r="F463" s="234"/>
      <c r="G463" s="234"/>
      <c r="H463" s="234"/>
      <c r="I463" s="234"/>
      <c r="J463" s="234"/>
      <c r="K463" s="234"/>
      <c r="L463" s="234"/>
    </row>
    <row r="464" spans="1:12" x14ac:dyDescent="0.25">
      <c r="A464" s="234"/>
      <c r="B464" s="134"/>
      <c r="C464" s="134"/>
      <c r="D464" s="134"/>
      <c r="E464" s="234"/>
      <c r="F464" s="234"/>
      <c r="G464" s="234"/>
      <c r="H464" s="234"/>
      <c r="I464" s="234"/>
      <c r="J464" s="234"/>
      <c r="K464" s="234"/>
      <c r="L464" s="234"/>
    </row>
    <row r="465" spans="1:12" x14ac:dyDescent="0.25">
      <c r="A465" s="234"/>
      <c r="B465" s="134"/>
      <c r="C465" s="134"/>
      <c r="D465" s="134"/>
      <c r="E465" s="234"/>
      <c r="F465" s="234"/>
      <c r="G465" s="234"/>
      <c r="H465" s="234"/>
      <c r="I465" s="234"/>
      <c r="J465" s="234"/>
      <c r="K465" s="234"/>
      <c r="L465" s="234"/>
    </row>
    <row r="466" spans="1:12" x14ac:dyDescent="0.25">
      <c r="A466" s="234"/>
      <c r="B466" s="134"/>
      <c r="C466" s="134"/>
      <c r="D466" s="134"/>
      <c r="E466" s="234"/>
      <c r="F466" s="234"/>
      <c r="G466" s="234"/>
      <c r="H466" s="234"/>
      <c r="I466" s="234"/>
      <c r="J466" s="234"/>
      <c r="K466" s="234"/>
      <c r="L466" s="234"/>
    </row>
    <row r="467" spans="1:12" x14ac:dyDescent="0.25">
      <c r="A467" s="234"/>
      <c r="B467" s="134"/>
      <c r="C467" s="134"/>
      <c r="D467" s="134"/>
      <c r="E467" s="234"/>
      <c r="F467" s="234"/>
      <c r="G467" s="234"/>
      <c r="H467" s="234"/>
      <c r="I467" s="234"/>
      <c r="J467" s="234"/>
      <c r="K467" s="234"/>
      <c r="L467" s="234"/>
    </row>
    <row r="468" spans="1:12" x14ac:dyDescent="0.25">
      <c r="A468" s="234"/>
      <c r="B468" s="134"/>
      <c r="C468" s="134"/>
      <c r="D468" s="134"/>
      <c r="E468" s="234"/>
      <c r="F468" s="234"/>
      <c r="G468" s="234"/>
      <c r="H468" s="234"/>
      <c r="I468" s="234"/>
      <c r="J468" s="234"/>
      <c r="K468" s="234"/>
      <c r="L468" s="234"/>
    </row>
    <row r="469" spans="1:12" x14ac:dyDescent="0.25">
      <c r="A469" s="234"/>
      <c r="B469" s="134"/>
      <c r="C469" s="134"/>
      <c r="D469" s="134"/>
      <c r="E469" s="234"/>
      <c r="F469" s="234"/>
      <c r="G469" s="234"/>
      <c r="H469" s="234"/>
      <c r="I469" s="234"/>
      <c r="J469" s="234"/>
      <c r="K469" s="234"/>
      <c r="L469" s="234"/>
    </row>
    <row r="470" spans="1:12" x14ac:dyDescent="0.25">
      <c r="A470" s="234"/>
      <c r="B470" s="134"/>
      <c r="C470" s="134"/>
      <c r="D470" s="134"/>
      <c r="E470" s="234"/>
      <c r="F470" s="234"/>
      <c r="G470" s="234"/>
      <c r="H470" s="234"/>
      <c r="I470" s="234"/>
      <c r="J470" s="234"/>
      <c r="K470" s="234"/>
      <c r="L470" s="234"/>
    </row>
    <row r="471" spans="1:12" x14ac:dyDescent="0.25">
      <c r="A471" s="234"/>
      <c r="B471" s="134"/>
      <c r="C471" s="134"/>
      <c r="D471" s="134"/>
      <c r="E471" s="234"/>
      <c r="F471" s="234"/>
      <c r="G471" s="234"/>
      <c r="H471" s="234"/>
      <c r="I471" s="234"/>
      <c r="J471" s="234"/>
      <c r="K471" s="234"/>
      <c r="L471" s="234"/>
    </row>
    <row r="472" spans="1:12" x14ac:dyDescent="0.25">
      <c r="A472" s="234"/>
      <c r="B472" s="134"/>
      <c r="C472" s="134"/>
      <c r="D472" s="134"/>
      <c r="E472" s="234"/>
      <c r="F472" s="234"/>
      <c r="G472" s="234"/>
      <c r="H472" s="234"/>
      <c r="I472" s="234"/>
      <c r="J472" s="234"/>
      <c r="K472" s="234"/>
      <c r="L472" s="234"/>
    </row>
    <row r="473" spans="1:12" x14ac:dyDescent="0.25">
      <c r="A473" s="234"/>
      <c r="B473" s="134"/>
      <c r="C473" s="134"/>
      <c r="D473" s="134"/>
      <c r="E473" s="234"/>
      <c r="F473" s="234"/>
      <c r="G473" s="234"/>
      <c r="H473" s="234"/>
      <c r="I473" s="234"/>
      <c r="J473" s="234"/>
      <c r="K473" s="234"/>
      <c r="L473" s="234"/>
    </row>
    <row r="474" spans="1:12" x14ac:dyDescent="0.25">
      <c r="A474" s="234"/>
      <c r="B474" s="134"/>
      <c r="C474" s="134"/>
      <c r="D474" s="134"/>
      <c r="E474" s="234"/>
      <c r="F474" s="234"/>
      <c r="G474" s="234"/>
      <c r="H474" s="234"/>
      <c r="I474" s="234"/>
      <c r="J474" s="234"/>
      <c r="K474" s="234"/>
      <c r="L474" s="234"/>
    </row>
    <row r="475" spans="1:12" x14ac:dyDescent="0.25">
      <c r="A475" s="234"/>
      <c r="B475" s="134"/>
      <c r="C475" s="134"/>
      <c r="D475" s="134"/>
      <c r="E475" s="234"/>
      <c r="F475" s="234"/>
      <c r="G475" s="234"/>
      <c r="H475" s="234"/>
      <c r="I475" s="234"/>
      <c r="J475" s="234"/>
      <c r="K475" s="234"/>
      <c r="L475" s="234"/>
    </row>
    <row r="476" spans="1:12" x14ac:dyDescent="0.25">
      <c r="A476" s="234"/>
      <c r="B476" s="134"/>
      <c r="C476" s="134"/>
      <c r="D476" s="134"/>
      <c r="E476" s="234"/>
      <c r="F476" s="234"/>
      <c r="G476" s="234"/>
      <c r="H476" s="234"/>
      <c r="I476" s="234"/>
      <c r="J476" s="234"/>
      <c r="K476" s="234"/>
      <c r="L476" s="234"/>
    </row>
    <row r="477" spans="1:12" x14ac:dyDescent="0.25">
      <c r="A477" s="234"/>
      <c r="B477" s="134"/>
      <c r="C477" s="134"/>
      <c r="D477" s="134"/>
      <c r="E477" s="234"/>
      <c r="F477" s="234"/>
      <c r="G477" s="234"/>
      <c r="H477" s="234"/>
      <c r="I477" s="234"/>
      <c r="J477" s="234"/>
      <c r="K477" s="234"/>
      <c r="L477" s="234"/>
    </row>
    <row r="478" spans="1:12" x14ac:dyDescent="0.25">
      <c r="A478" s="234"/>
      <c r="B478" s="134"/>
      <c r="C478" s="134"/>
      <c r="D478" s="134"/>
      <c r="E478" s="234"/>
      <c r="F478" s="234"/>
      <c r="G478" s="234"/>
      <c r="H478" s="234"/>
      <c r="I478" s="234"/>
      <c r="J478" s="234"/>
      <c r="K478" s="234"/>
      <c r="L478" s="234"/>
    </row>
    <row r="479" spans="1:12" x14ac:dyDescent="0.25">
      <c r="A479" s="234"/>
      <c r="B479" s="134"/>
      <c r="C479" s="134"/>
      <c r="D479" s="134"/>
      <c r="E479" s="234"/>
      <c r="F479" s="234"/>
      <c r="G479" s="234"/>
      <c r="H479" s="234"/>
      <c r="I479" s="234"/>
      <c r="J479" s="234"/>
      <c r="K479" s="234"/>
      <c r="L479" s="234"/>
    </row>
    <row r="480" spans="1:12" x14ac:dyDescent="0.25">
      <c r="A480" s="234"/>
      <c r="B480" s="134"/>
      <c r="C480" s="134"/>
      <c r="D480" s="134"/>
      <c r="E480" s="234"/>
      <c r="F480" s="234"/>
      <c r="G480" s="234"/>
      <c r="H480" s="234"/>
      <c r="I480" s="234"/>
      <c r="J480" s="234"/>
      <c r="K480" s="234"/>
      <c r="L480" s="234"/>
    </row>
    <row r="481" spans="1:12" x14ac:dyDescent="0.25">
      <c r="A481" s="234"/>
      <c r="B481" s="134"/>
      <c r="C481" s="134"/>
      <c r="D481" s="134"/>
      <c r="E481" s="234"/>
      <c r="F481" s="234"/>
      <c r="G481" s="234"/>
      <c r="H481" s="234"/>
      <c r="I481" s="234"/>
      <c r="J481" s="234"/>
      <c r="K481" s="234"/>
      <c r="L481" s="234"/>
    </row>
    <row r="482" spans="1:12" x14ac:dyDescent="0.25">
      <c r="A482" s="234"/>
      <c r="B482" s="134"/>
      <c r="C482" s="134"/>
      <c r="D482" s="134"/>
      <c r="E482" s="234"/>
      <c r="F482" s="234"/>
      <c r="G482" s="234"/>
      <c r="H482" s="234"/>
      <c r="I482" s="234"/>
      <c r="J482" s="234"/>
      <c r="K482" s="234"/>
      <c r="L482" s="234"/>
    </row>
    <row r="483" spans="1:12" x14ac:dyDescent="0.25">
      <c r="A483" s="234"/>
      <c r="B483" s="134"/>
      <c r="C483" s="134"/>
      <c r="D483" s="134"/>
      <c r="E483" s="234"/>
      <c r="F483" s="234"/>
      <c r="G483" s="234"/>
      <c r="H483" s="234"/>
      <c r="I483" s="234"/>
      <c r="J483" s="234"/>
      <c r="K483" s="234"/>
      <c r="L483" s="234"/>
    </row>
    <row r="484" spans="1:12" x14ac:dyDescent="0.25">
      <c r="A484" s="234"/>
      <c r="B484" s="134"/>
      <c r="C484" s="134"/>
      <c r="D484" s="134"/>
      <c r="E484" s="234"/>
      <c r="F484" s="234"/>
      <c r="G484" s="234"/>
      <c r="H484" s="234"/>
      <c r="I484" s="234"/>
      <c r="J484" s="234"/>
      <c r="K484" s="234"/>
      <c r="L484" s="234"/>
    </row>
    <row r="485" spans="1:12" x14ac:dyDescent="0.25">
      <c r="A485" s="234"/>
      <c r="B485" s="134"/>
      <c r="C485" s="134"/>
      <c r="D485" s="134"/>
      <c r="E485" s="234"/>
      <c r="F485" s="234"/>
      <c r="G485" s="234"/>
      <c r="H485" s="234"/>
      <c r="I485" s="234"/>
      <c r="J485" s="234"/>
      <c r="K485" s="234"/>
      <c r="L485" s="234"/>
    </row>
    <row r="486" spans="1:12" x14ac:dyDescent="0.25">
      <c r="A486" s="234"/>
      <c r="B486" s="134"/>
      <c r="C486" s="134"/>
      <c r="D486" s="134"/>
      <c r="E486" s="234"/>
      <c r="F486" s="234"/>
      <c r="G486" s="234"/>
      <c r="H486" s="234"/>
      <c r="I486" s="234"/>
      <c r="J486" s="234"/>
      <c r="K486" s="234"/>
      <c r="L486" s="234"/>
    </row>
    <row r="487" spans="1:12" x14ac:dyDescent="0.25">
      <c r="A487" s="234"/>
      <c r="B487" s="134"/>
      <c r="C487" s="134"/>
      <c r="D487" s="134"/>
      <c r="E487" s="234"/>
      <c r="F487" s="234"/>
      <c r="G487" s="234"/>
      <c r="H487" s="234"/>
      <c r="I487" s="234"/>
      <c r="J487" s="234"/>
      <c r="K487" s="234"/>
      <c r="L487" s="234"/>
    </row>
    <row r="488" spans="1:12" x14ac:dyDescent="0.25">
      <c r="A488" s="234"/>
      <c r="B488" s="134"/>
      <c r="C488" s="134"/>
      <c r="D488" s="134"/>
      <c r="E488" s="234"/>
      <c r="F488" s="234"/>
      <c r="G488" s="234"/>
      <c r="H488" s="234"/>
      <c r="I488" s="234"/>
      <c r="J488" s="234"/>
      <c r="K488" s="234"/>
      <c r="L488" s="234"/>
    </row>
    <row r="489" spans="1:12" x14ac:dyDescent="0.25">
      <c r="A489" s="234"/>
      <c r="B489" s="134"/>
      <c r="C489" s="134"/>
      <c r="D489" s="134"/>
      <c r="E489" s="234"/>
      <c r="F489" s="234"/>
      <c r="G489" s="234"/>
      <c r="H489" s="234"/>
      <c r="I489" s="234"/>
      <c r="J489" s="234"/>
      <c r="K489" s="234"/>
      <c r="L489" s="234"/>
    </row>
    <row r="490" spans="1:12" x14ac:dyDescent="0.25">
      <c r="A490" s="234"/>
      <c r="B490" s="134"/>
      <c r="C490" s="134"/>
      <c r="D490" s="134"/>
      <c r="E490" s="234"/>
      <c r="F490" s="234"/>
      <c r="G490" s="234"/>
      <c r="H490" s="234"/>
      <c r="I490" s="234"/>
      <c r="J490" s="234"/>
      <c r="K490" s="234"/>
      <c r="L490" s="234"/>
    </row>
    <row r="491" spans="1:12" x14ac:dyDescent="0.25">
      <c r="A491" s="234"/>
      <c r="B491" s="134"/>
      <c r="C491" s="134"/>
      <c r="D491" s="134"/>
      <c r="E491" s="234"/>
      <c r="F491" s="234"/>
      <c r="G491" s="234"/>
      <c r="H491" s="234"/>
      <c r="I491" s="234"/>
      <c r="J491" s="234"/>
      <c r="K491" s="234"/>
      <c r="L491" s="234"/>
    </row>
    <row r="492" spans="1:12" x14ac:dyDescent="0.25">
      <c r="A492" s="234"/>
      <c r="B492" s="134"/>
      <c r="C492" s="134"/>
      <c r="D492" s="134"/>
      <c r="E492" s="234"/>
      <c r="F492" s="234"/>
      <c r="G492" s="234"/>
      <c r="H492" s="234"/>
      <c r="I492" s="234"/>
      <c r="J492" s="234"/>
      <c r="K492" s="234"/>
      <c r="L492" s="234"/>
    </row>
    <row r="493" spans="1:12" x14ac:dyDescent="0.25">
      <c r="A493" s="234"/>
      <c r="B493" s="134"/>
      <c r="C493" s="134"/>
      <c r="D493" s="134"/>
      <c r="E493" s="234"/>
      <c r="F493" s="234"/>
      <c r="G493" s="234"/>
      <c r="H493" s="234"/>
      <c r="I493" s="234"/>
      <c r="J493" s="234"/>
      <c r="K493" s="234"/>
      <c r="L493" s="234"/>
    </row>
    <row r="494" spans="1:12" x14ac:dyDescent="0.25">
      <c r="A494" s="234"/>
      <c r="B494" s="134"/>
      <c r="C494" s="134"/>
      <c r="D494" s="134"/>
      <c r="E494" s="234"/>
      <c r="F494" s="234"/>
      <c r="G494" s="234"/>
      <c r="H494" s="234"/>
      <c r="I494" s="234"/>
      <c r="J494" s="234"/>
      <c r="K494" s="234"/>
      <c r="L494" s="234"/>
    </row>
    <row r="495" spans="1:12" x14ac:dyDescent="0.25">
      <c r="A495" s="234"/>
      <c r="B495" s="134"/>
      <c r="C495" s="134"/>
      <c r="D495" s="134"/>
      <c r="E495" s="234"/>
      <c r="F495" s="234"/>
      <c r="G495" s="234"/>
      <c r="H495" s="234"/>
      <c r="I495" s="234"/>
      <c r="J495" s="234"/>
      <c r="K495" s="234"/>
      <c r="L495" s="234"/>
    </row>
    <row r="496" spans="1:12" x14ac:dyDescent="0.25">
      <c r="A496" s="234"/>
      <c r="B496" s="134"/>
      <c r="C496" s="134"/>
      <c r="D496" s="134"/>
      <c r="E496" s="234"/>
      <c r="F496" s="234"/>
      <c r="G496" s="234"/>
      <c r="H496" s="234"/>
      <c r="I496" s="234"/>
      <c r="J496" s="234"/>
      <c r="K496" s="234"/>
      <c r="L496" s="234"/>
    </row>
    <row r="497" spans="1:12" x14ac:dyDescent="0.25">
      <c r="A497" s="234"/>
      <c r="B497" s="134"/>
      <c r="C497" s="134"/>
      <c r="D497" s="134"/>
      <c r="E497" s="234"/>
      <c r="F497" s="234"/>
      <c r="G497" s="234"/>
      <c r="H497" s="234"/>
      <c r="I497" s="234"/>
      <c r="J497" s="234"/>
      <c r="K497" s="234"/>
      <c r="L497" s="234"/>
    </row>
    <row r="498" spans="1:12" x14ac:dyDescent="0.25">
      <c r="A498" s="234"/>
      <c r="B498" s="134"/>
      <c r="C498" s="134"/>
      <c r="D498" s="134"/>
      <c r="E498" s="234"/>
      <c r="F498" s="234"/>
      <c r="G498" s="234"/>
      <c r="H498" s="234"/>
      <c r="I498" s="234"/>
      <c r="J498" s="234"/>
      <c r="K498" s="234"/>
      <c r="L498" s="234"/>
    </row>
    <row r="499" spans="1:12" x14ac:dyDescent="0.25">
      <c r="A499" s="234"/>
      <c r="B499" s="134"/>
      <c r="C499" s="134"/>
      <c r="D499" s="134"/>
      <c r="E499" s="234"/>
      <c r="F499" s="234"/>
      <c r="G499" s="234"/>
      <c r="H499" s="234"/>
      <c r="I499" s="234"/>
      <c r="J499" s="234"/>
      <c r="K499" s="234"/>
      <c r="L499" s="234"/>
    </row>
    <row r="500" spans="1:12" x14ac:dyDescent="0.25">
      <c r="A500" s="234"/>
      <c r="B500" s="134"/>
      <c r="C500" s="134"/>
      <c r="D500" s="134"/>
      <c r="E500" s="234"/>
      <c r="F500" s="234"/>
      <c r="G500" s="234"/>
      <c r="H500" s="234"/>
      <c r="I500" s="234"/>
      <c r="J500" s="234"/>
      <c r="K500" s="234"/>
      <c r="L500" s="234"/>
    </row>
    <row r="501" spans="1:12" x14ac:dyDescent="0.25">
      <c r="A501" s="234"/>
      <c r="B501" s="134"/>
      <c r="C501" s="134"/>
      <c r="D501" s="134"/>
      <c r="E501" s="234"/>
      <c r="F501" s="234"/>
      <c r="G501" s="234"/>
      <c r="H501" s="234"/>
      <c r="I501" s="234"/>
      <c r="J501" s="234"/>
      <c r="K501" s="234"/>
      <c r="L501" s="234"/>
    </row>
    <row r="502" spans="1:12" x14ac:dyDescent="0.25">
      <c r="A502" s="234"/>
      <c r="B502" s="134"/>
      <c r="C502" s="134"/>
      <c r="D502" s="134"/>
      <c r="E502" s="234"/>
      <c r="F502" s="234"/>
      <c r="G502" s="234"/>
      <c r="H502" s="234"/>
      <c r="I502" s="234"/>
      <c r="J502" s="234"/>
      <c r="K502" s="234"/>
      <c r="L502" s="234"/>
    </row>
    <row r="503" spans="1:12" x14ac:dyDescent="0.25">
      <c r="A503" s="234"/>
      <c r="B503" s="134"/>
      <c r="C503" s="134"/>
      <c r="D503" s="134"/>
      <c r="E503" s="234"/>
      <c r="F503" s="234"/>
      <c r="G503" s="234"/>
      <c r="H503" s="234"/>
      <c r="I503" s="234"/>
      <c r="J503" s="234"/>
      <c r="K503" s="234"/>
      <c r="L503" s="234"/>
    </row>
    <row r="504" spans="1:12" x14ac:dyDescent="0.25">
      <c r="A504" s="234"/>
      <c r="B504" s="134"/>
      <c r="C504" s="134"/>
      <c r="D504" s="134"/>
      <c r="E504" s="234"/>
      <c r="F504" s="234"/>
      <c r="G504" s="234"/>
      <c r="H504" s="234"/>
      <c r="I504" s="234"/>
      <c r="J504" s="234"/>
      <c r="K504" s="234"/>
      <c r="L504" s="234"/>
    </row>
    <row r="505" spans="1:12" x14ac:dyDescent="0.25">
      <c r="A505" s="234"/>
      <c r="B505" s="134"/>
      <c r="C505" s="134"/>
      <c r="D505" s="134"/>
      <c r="E505" s="234"/>
      <c r="F505" s="234"/>
      <c r="G505" s="234"/>
      <c r="H505" s="234"/>
      <c r="I505" s="234"/>
      <c r="J505" s="234"/>
      <c r="K505" s="234"/>
      <c r="L505" s="234"/>
    </row>
    <row r="506" spans="1:12" x14ac:dyDescent="0.25">
      <c r="A506" s="234"/>
      <c r="B506" s="134"/>
      <c r="C506" s="134"/>
      <c r="D506" s="134"/>
      <c r="E506" s="234"/>
      <c r="F506" s="234"/>
      <c r="G506" s="234"/>
      <c r="H506" s="234"/>
      <c r="I506" s="234"/>
      <c r="J506" s="234"/>
      <c r="K506" s="234"/>
      <c r="L506" s="234"/>
    </row>
    <row r="507" spans="1:12" x14ac:dyDescent="0.25">
      <c r="A507" s="234"/>
      <c r="B507" s="134"/>
      <c r="C507" s="134"/>
      <c r="D507" s="134"/>
      <c r="E507" s="234"/>
      <c r="F507" s="234"/>
      <c r="G507" s="234"/>
      <c r="H507" s="234"/>
      <c r="I507" s="234"/>
      <c r="J507" s="234"/>
      <c r="K507" s="234"/>
      <c r="L507" s="234"/>
    </row>
    <row r="508" spans="1:12" x14ac:dyDescent="0.25">
      <c r="A508" s="234"/>
      <c r="B508" s="134"/>
      <c r="C508" s="134"/>
      <c r="D508" s="134"/>
      <c r="E508" s="234"/>
      <c r="F508" s="234"/>
      <c r="G508" s="234"/>
      <c r="H508" s="234"/>
      <c r="I508" s="234"/>
      <c r="J508" s="234"/>
      <c r="K508" s="234"/>
      <c r="L508" s="234"/>
    </row>
    <row r="509" spans="1:12" x14ac:dyDescent="0.25">
      <c r="A509" s="234"/>
      <c r="B509" s="134"/>
      <c r="C509" s="134"/>
      <c r="D509" s="134"/>
      <c r="E509" s="234"/>
      <c r="F509" s="234"/>
      <c r="G509" s="234"/>
      <c r="H509" s="234"/>
      <c r="I509" s="234"/>
      <c r="J509" s="234"/>
      <c r="K509" s="234"/>
      <c r="L509" s="234"/>
    </row>
    <row r="510" spans="1:12" x14ac:dyDescent="0.25">
      <c r="A510" s="234"/>
      <c r="B510" s="134"/>
      <c r="C510" s="134"/>
      <c r="D510" s="134"/>
      <c r="E510" s="234"/>
      <c r="F510" s="234"/>
      <c r="G510" s="234"/>
      <c r="H510" s="234"/>
      <c r="I510" s="234"/>
      <c r="J510" s="234"/>
      <c r="K510" s="234"/>
      <c r="L510" s="234"/>
    </row>
    <row r="511" spans="1:12" x14ac:dyDescent="0.25">
      <c r="A511" s="234"/>
      <c r="B511" s="134"/>
      <c r="C511" s="134"/>
      <c r="D511" s="134"/>
      <c r="E511" s="234"/>
      <c r="F511" s="234"/>
      <c r="G511" s="234"/>
      <c r="H511" s="234"/>
      <c r="I511" s="234"/>
      <c r="J511" s="234"/>
      <c r="K511" s="234"/>
      <c r="L511" s="234"/>
    </row>
    <row r="512" spans="1:12" x14ac:dyDescent="0.25">
      <c r="A512" s="234"/>
      <c r="B512" s="134"/>
      <c r="C512" s="134"/>
      <c r="D512" s="134"/>
      <c r="E512" s="234"/>
      <c r="F512" s="234"/>
      <c r="G512" s="234"/>
      <c r="H512" s="234"/>
      <c r="I512" s="234"/>
      <c r="J512" s="234"/>
      <c r="K512" s="234"/>
      <c r="L512" s="234"/>
    </row>
    <row r="513" spans="1:12" x14ac:dyDescent="0.25">
      <c r="A513" s="234"/>
      <c r="B513" s="134"/>
      <c r="C513" s="134"/>
      <c r="D513" s="134"/>
      <c r="E513" s="234"/>
      <c r="F513" s="234"/>
      <c r="G513" s="234"/>
      <c r="H513" s="234"/>
      <c r="I513" s="234"/>
      <c r="J513" s="234"/>
      <c r="K513" s="234"/>
      <c r="L513" s="234"/>
    </row>
    <row r="514" spans="1:12" x14ac:dyDescent="0.25">
      <c r="A514" s="234"/>
      <c r="B514" s="134"/>
      <c r="C514" s="134"/>
      <c r="D514" s="134"/>
      <c r="E514" s="234"/>
      <c r="F514" s="234"/>
      <c r="G514" s="234"/>
      <c r="H514" s="234"/>
      <c r="I514" s="234"/>
      <c r="J514" s="234"/>
      <c r="K514" s="234"/>
      <c r="L514" s="234"/>
    </row>
    <row r="515" spans="1:12" x14ac:dyDescent="0.25">
      <c r="A515" s="234"/>
      <c r="B515" s="134"/>
      <c r="C515" s="134"/>
      <c r="D515" s="134"/>
      <c r="E515" s="234"/>
      <c r="F515" s="234"/>
      <c r="G515" s="234"/>
      <c r="H515" s="234"/>
      <c r="I515" s="234"/>
      <c r="J515" s="234"/>
      <c r="K515" s="234"/>
      <c r="L515" s="234"/>
    </row>
    <row r="516" spans="1:12" x14ac:dyDescent="0.25">
      <c r="A516" s="234"/>
      <c r="B516" s="134"/>
      <c r="C516" s="134"/>
      <c r="D516" s="134"/>
      <c r="E516" s="234"/>
      <c r="F516" s="234"/>
      <c r="G516" s="234"/>
      <c r="H516" s="234"/>
      <c r="I516" s="234"/>
      <c r="J516" s="234"/>
      <c r="K516" s="234"/>
      <c r="L516" s="234"/>
    </row>
    <row r="517" spans="1:12" x14ac:dyDescent="0.25">
      <c r="A517" s="234"/>
      <c r="B517" s="134"/>
      <c r="C517" s="134"/>
      <c r="D517" s="134"/>
      <c r="E517" s="234"/>
      <c r="F517" s="234"/>
      <c r="G517" s="234"/>
      <c r="H517" s="234"/>
      <c r="I517" s="234"/>
      <c r="J517" s="234"/>
      <c r="K517" s="234"/>
      <c r="L517" s="234"/>
    </row>
    <row r="518" spans="1:12" x14ac:dyDescent="0.25">
      <c r="A518" s="234"/>
      <c r="B518" s="134"/>
      <c r="C518" s="134"/>
      <c r="D518" s="134"/>
      <c r="E518" s="234"/>
      <c r="F518" s="234"/>
      <c r="G518" s="234"/>
      <c r="H518" s="234"/>
      <c r="I518" s="234"/>
      <c r="J518" s="234"/>
      <c r="K518" s="234"/>
      <c r="L518" s="234"/>
    </row>
    <row r="519" spans="1:12" x14ac:dyDescent="0.25">
      <c r="A519" s="234"/>
      <c r="B519" s="134"/>
      <c r="C519" s="134"/>
      <c r="D519" s="134"/>
      <c r="E519" s="234"/>
      <c r="F519" s="234"/>
      <c r="G519" s="234"/>
      <c r="H519" s="234"/>
      <c r="I519" s="234"/>
      <c r="J519" s="234"/>
      <c r="K519" s="234"/>
      <c r="L519" s="234"/>
    </row>
    <row r="520" spans="1:12" x14ac:dyDescent="0.25">
      <c r="A520" s="234"/>
      <c r="B520" s="134"/>
      <c r="C520" s="134"/>
      <c r="D520" s="134"/>
      <c r="E520" s="234"/>
      <c r="F520" s="234"/>
      <c r="G520" s="234"/>
      <c r="H520" s="234"/>
      <c r="I520" s="234"/>
      <c r="J520" s="234"/>
      <c r="K520" s="234"/>
      <c r="L520" s="234"/>
    </row>
    <row r="521" spans="1:12" x14ac:dyDescent="0.25">
      <c r="A521" s="234"/>
      <c r="B521" s="134"/>
      <c r="C521" s="134"/>
      <c r="D521" s="134"/>
      <c r="E521" s="234"/>
      <c r="F521" s="234"/>
      <c r="G521" s="234"/>
      <c r="H521" s="234"/>
      <c r="I521" s="234"/>
      <c r="J521" s="234"/>
      <c r="K521" s="234"/>
      <c r="L521" s="234"/>
    </row>
    <row r="522" spans="1:12" x14ac:dyDescent="0.25">
      <c r="A522" s="234"/>
      <c r="B522" s="134"/>
      <c r="C522" s="134"/>
      <c r="D522" s="134"/>
      <c r="E522" s="234"/>
      <c r="F522" s="234"/>
      <c r="G522" s="234"/>
      <c r="H522" s="234"/>
      <c r="I522" s="234"/>
      <c r="J522" s="234"/>
      <c r="K522" s="234"/>
      <c r="L522" s="234"/>
    </row>
    <row r="523" spans="1:12" x14ac:dyDescent="0.25">
      <c r="A523" s="234"/>
      <c r="B523" s="134"/>
      <c r="C523" s="134"/>
      <c r="D523" s="134"/>
      <c r="E523" s="234"/>
      <c r="F523" s="234"/>
      <c r="G523" s="234"/>
      <c r="H523" s="234"/>
      <c r="I523" s="234"/>
      <c r="J523" s="234"/>
      <c r="K523" s="234"/>
      <c r="L523" s="234"/>
    </row>
    <row r="524" spans="1:12" x14ac:dyDescent="0.25">
      <c r="A524" s="234"/>
      <c r="B524" s="134"/>
      <c r="C524" s="134"/>
      <c r="D524" s="134"/>
      <c r="E524" s="234"/>
      <c r="F524" s="234"/>
      <c r="G524" s="234"/>
      <c r="H524" s="234"/>
      <c r="I524" s="234"/>
      <c r="J524" s="234"/>
      <c r="K524" s="234"/>
      <c r="L524" s="234"/>
    </row>
    <row r="525" spans="1:12" x14ac:dyDescent="0.25">
      <c r="A525" s="234"/>
      <c r="B525" s="134"/>
      <c r="C525" s="134"/>
      <c r="D525" s="134"/>
      <c r="E525" s="234"/>
      <c r="F525" s="234"/>
      <c r="G525" s="234"/>
      <c r="H525" s="234"/>
      <c r="I525" s="234"/>
      <c r="J525" s="234"/>
      <c r="K525" s="234"/>
      <c r="L525" s="234"/>
    </row>
    <row r="526" spans="1:12" x14ac:dyDescent="0.25">
      <c r="A526" s="234"/>
      <c r="B526" s="134"/>
      <c r="C526" s="134"/>
      <c r="D526" s="134"/>
      <c r="E526" s="234"/>
      <c r="F526" s="234"/>
      <c r="G526" s="234"/>
      <c r="H526" s="234"/>
      <c r="I526" s="234"/>
      <c r="J526" s="234"/>
      <c r="K526" s="234"/>
      <c r="L526" s="234"/>
    </row>
    <row r="527" spans="1:12" x14ac:dyDescent="0.25">
      <c r="A527" s="234"/>
      <c r="B527" s="134"/>
      <c r="C527" s="134"/>
      <c r="D527" s="134"/>
      <c r="E527" s="234"/>
      <c r="F527" s="234"/>
      <c r="G527" s="234"/>
      <c r="H527" s="234"/>
      <c r="I527" s="234"/>
      <c r="J527" s="234"/>
      <c r="K527" s="234"/>
      <c r="L527" s="234"/>
    </row>
    <row r="528" spans="1:12" x14ac:dyDescent="0.25">
      <c r="A528" s="234"/>
      <c r="B528" s="134"/>
      <c r="C528" s="134"/>
      <c r="D528" s="134"/>
      <c r="E528" s="234"/>
      <c r="F528" s="234"/>
      <c r="G528" s="234"/>
      <c r="H528" s="234"/>
      <c r="I528" s="234"/>
      <c r="J528" s="234"/>
      <c r="K528" s="234"/>
      <c r="L528" s="234"/>
    </row>
    <row r="529" spans="1:12" x14ac:dyDescent="0.25">
      <c r="A529" s="234"/>
      <c r="B529" s="134"/>
      <c r="C529" s="134"/>
      <c r="D529" s="134"/>
      <c r="E529" s="234"/>
      <c r="F529" s="234"/>
      <c r="G529" s="234"/>
      <c r="H529" s="234"/>
      <c r="I529" s="234"/>
      <c r="J529" s="234"/>
      <c r="K529" s="234"/>
      <c r="L529" s="234"/>
    </row>
    <row r="530" spans="1:12" x14ac:dyDescent="0.25">
      <c r="A530" s="234"/>
      <c r="B530" s="134"/>
      <c r="C530" s="134"/>
      <c r="D530" s="134"/>
      <c r="E530" s="234"/>
      <c r="F530" s="234"/>
      <c r="G530" s="234"/>
      <c r="H530" s="234"/>
      <c r="I530" s="234"/>
      <c r="J530" s="234"/>
      <c r="K530" s="234"/>
      <c r="L530" s="234"/>
    </row>
    <row r="531" spans="1:12" x14ac:dyDescent="0.25">
      <c r="A531" s="234"/>
      <c r="B531" s="134"/>
      <c r="C531" s="134"/>
      <c r="D531" s="134"/>
      <c r="E531" s="234"/>
      <c r="F531" s="234"/>
      <c r="G531" s="234"/>
      <c r="H531" s="234"/>
      <c r="I531" s="234"/>
      <c r="J531" s="234"/>
      <c r="K531" s="234"/>
      <c r="L531" s="234"/>
    </row>
    <row r="532" spans="1:12" x14ac:dyDescent="0.25">
      <c r="A532" s="234"/>
      <c r="B532" s="134"/>
      <c r="C532" s="134"/>
      <c r="D532" s="134"/>
      <c r="E532" s="234"/>
      <c r="F532" s="234"/>
      <c r="G532" s="234"/>
      <c r="H532" s="234"/>
      <c r="I532" s="234"/>
      <c r="J532" s="234"/>
      <c r="K532" s="234"/>
      <c r="L532" s="234"/>
    </row>
    <row r="533" spans="1:12" x14ac:dyDescent="0.25">
      <c r="A533" s="234"/>
      <c r="B533" s="134"/>
      <c r="C533" s="134"/>
      <c r="D533" s="134"/>
      <c r="E533" s="234"/>
      <c r="F533" s="234"/>
      <c r="G533" s="234"/>
      <c r="H533" s="234"/>
      <c r="I533" s="234"/>
      <c r="J533" s="234"/>
      <c r="K533" s="234"/>
      <c r="L533" s="234"/>
    </row>
    <row r="534" spans="1:12" x14ac:dyDescent="0.25">
      <c r="A534" s="234"/>
      <c r="B534" s="134"/>
      <c r="C534" s="134"/>
      <c r="D534" s="134"/>
      <c r="E534" s="234"/>
      <c r="F534" s="234"/>
      <c r="G534" s="234"/>
      <c r="H534" s="234"/>
      <c r="I534" s="234"/>
      <c r="J534" s="234"/>
      <c r="K534" s="234"/>
      <c r="L534" s="234"/>
    </row>
    <row r="535" spans="1:12" x14ac:dyDescent="0.25">
      <c r="A535" s="234"/>
      <c r="B535" s="134"/>
      <c r="C535" s="134"/>
      <c r="D535" s="134"/>
      <c r="E535" s="234"/>
      <c r="F535" s="234"/>
      <c r="G535" s="234"/>
      <c r="H535" s="234"/>
      <c r="I535" s="234"/>
      <c r="J535" s="234"/>
      <c r="K535" s="234"/>
      <c r="L535" s="234"/>
    </row>
    <row r="536" spans="1:12" x14ac:dyDescent="0.25">
      <c r="A536" s="234"/>
      <c r="B536" s="134"/>
      <c r="C536" s="134"/>
      <c r="D536" s="134"/>
      <c r="E536" s="234"/>
      <c r="F536" s="234"/>
      <c r="G536" s="234"/>
      <c r="H536" s="234"/>
      <c r="I536" s="234"/>
      <c r="J536" s="234"/>
      <c r="K536" s="234"/>
      <c r="L536" s="234"/>
    </row>
    <row r="537" spans="1:12" x14ac:dyDescent="0.25">
      <c r="A537" s="234"/>
      <c r="B537" s="134"/>
      <c r="C537" s="134"/>
      <c r="D537" s="134"/>
      <c r="E537" s="234"/>
      <c r="F537" s="234"/>
      <c r="G537" s="234"/>
      <c r="H537" s="234"/>
      <c r="I537" s="234"/>
      <c r="J537" s="234"/>
      <c r="K537" s="234"/>
      <c r="L537" s="234"/>
    </row>
    <row r="538" spans="1:12" x14ac:dyDescent="0.25">
      <c r="A538" s="234"/>
      <c r="B538" s="134"/>
      <c r="C538" s="134"/>
      <c r="D538" s="134"/>
      <c r="E538" s="234"/>
      <c r="F538" s="234"/>
      <c r="G538" s="234"/>
      <c r="H538" s="234"/>
      <c r="I538" s="234"/>
      <c r="J538" s="234"/>
      <c r="K538" s="234"/>
      <c r="L538" s="234"/>
    </row>
    <row r="539" spans="1:12" x14ac:dyDescent="0.25">
      <c r="A539" s="234"/>
      <c r="B539" s="134"/>
      <c r="C539" s="134"/>
      <c r="D539" s="134"/>
      <c r="E539" s="234"/>
      <c r="F539" s="234"/>
      <c r="G539" s="234"/>
      <c r="H539" s="234"/>
      <c r="I539" s="234"/>
      <c r="J539" s="234"/>
      <c r="K539" s="234"/>
      <c r="L539" s="234"/>
    </row>
    <row r="540" spans="1:12" x14ac:dyDescent="0.25">
      <c r="A540" s="234"/>
      <c r="B540" s="134"/>
      <c r="C540" s="134"/>
      <c r="D540" s="134"/>
      <c r="E540" s="234"/>
      <c r="F540" s="234"/>
      <c r="G540" s="234"/>
      <c r="H540" s="234"/>
      <c r="I540" s="234"/>
      <c r="J540" s="234"/>
      <c r="K540" s="234"/>
      <c r="L540" s="234"/>
    </row>
    <row r="541" spans="1:12" x14ac:dyDescent="0.25">
      <c r="A541" s="234"/>
      <c r="B541" s="134"/>
      <c r="C541" s="134"/>
      <c r="D541" s="134"/>
      <c r="E541" s="234"/>
      <c r="F541" s="234"/>
      <c r="G541" s="234"/>
      <c r="H541" s="234"/>
      <c r="I541" s="234"/>
      <c r="J541" s="234"/>
      <c r="K541" s="234"/>
      <c r="L541" s="234"/>
    </row>
    <row r="542" spans="1:12" x14ac:dyDescent="0.25">
      <c r="A542" s="234"/>
      <c r="B542" s="134"/>
      <c r="C542" s="134"/>
      <c r="D542" s="134"/>
      <c r="E542" s="234"/>
      <c r="F542" s="234"/>
      <c r="G542" s="234"/>
      <c r="H542" s="234"/>
      <c r="I542" s="234"/>
      <c r="J542" s="234"/>
      <c r="K542" s="234"/>
      <c r="L542" s="234"/>
    </row>
    <row r="543" spans="1:12" x14ac:dyDescent="0.25">
      <c r="A543" s="234"/>
      <c r="B543" s="134"/>
      <c r="C543" s="134"/>
      <c r="D543" s="134"/>
      <c r="E543" s="234"/>
      <c r="F543" s="234"/>
      <c r="G543" s="234"/>
      <c r="H543" s="234"/>
      <c r="I543" s="234"/>
      <c r="J543" s="234"/>
      <c r="K543" s="234"/>
      <c r="L543" s="234"/>
    </row>
    <row r="544" spans="1:12" x14ac:dyDescent="0.25">
      <c r="A544" s="234"/>
      <c r="B544" s="134"/>
      <c r="C544" s="134"/>
      <c r="D544" s="134"/>
      <c r="E544" s="234"/>
      <c r="F544" s="234"/>
      <c r="G544" s="234"/>
      <c r="H544" s="234"/>
      <c r="I544" s="234"/>
      <c r="J544" s="234"/>
      <c r="K544" s="234"/>
      <c r="L544" s="234"/>
    </row>
    <row r="545" spans="1:12" x14ac:dyDescent="0.25">
      <c r="A545" s="234"/>
      <c r="B545" s="134"/>
      <c r="C545" s="134"/>
      <c r="D545" s="134"/>
      <c r="E545" s="234"/>
      <c r="F545" s="234"/>
      <c r="G545" s="234"/>
      <c r="H545" s="234"/>
      <c r="I545" s="234"/>
      <c r="J545" s="234"/>
      <c r="K545" s="234"/>
      <c r="L545" s="234"/>
    </row>
    <row r="546" spans="1:12" x14ac:dyDescent="0.25">
      <c r="A546" s="234"/>
      <c r="B546" s="134"/>
      <c r="C546" s="134"/>
      <c r="D546" s="134"/>
      <c r="E546" s="234"/>
      <c r="F546" s="234"/>
      <c r="G546" s="234"/>
      <c r="H546" s="234"/>
      <c r="I546" s="234"/>
      <c r="J546" s="234"/>
      <c r="K546" s="234"/>
      <c r="L546" s="234"/>
    </row>
    <row r="547" spans="1:12" x14ac:dyDescent="0.25">
      <c r="A547" s="234"/>
      <c r="B547" s="134"/>
      <c r="C547" s="134"/>
      <c r="D547" s="134"/>
      <c r="E547" s="234"/>
      <c r="F547" s="234"/>
      <c r="G547" s="234"/>
      <c r="H547" s="234"/>
      <c r="I547" s="234"/>
      <c r="J547" s="234"/>
      <c r="K547" s="234"/>
      <c r="L547" s="234"/>
    </row>
    <row r="548" spans="1:12" x14ac:dyDescent="0.25">
      <c r="A548" s="234"/>
      <c r="B548" s="134"/>
      <c r="C548" s="134"/>
      <c r="D548" s="134"/>
      <c r="E548" s="234"/>
      <c r="F548" s="234"/>
      <c r="G548" s="234"/>
      <c r="H548" s="234"/>
      <c r="I548" s="234"/>
      <c r="J548" s="234"/>
      <c r="K548" s="234"/>
      <c r="L548" s="234"/>
    </row>
    <row r="549" spans="1:12" x14ac:dyDescent="0.25">
      <c r="A549" s="234"/>
      <c r="B549" s="134"/>
      <c r="C549" s="134"/>
      <c r="D549" s="134"/>
      <c r="E549" s="234"/>
      <c r="F549" s="234"/>
      <c r="G549" s="234"/>
      <c r="H549" s="234"/>
      <c r="I549" s="234"/>
      <c r="J549" s="234"/>
      <c r="K549" s="234"/>
      <c r="L549" s="234"/>
    </row>
    <row r="550" spans="1:12" x14ac:dyDescent="0.25">
      <c r="A550" s="234"/>
      <c r="B550" s="134"/>
      <c r="C550" s="134"/>
      <c r="D550" s="134"/>
      <c r="E550" s="234"/>
      <c r="F550" s="234"/>
      <c r="G550" s="234"/>
      <c r="H550" s="234"/>
      <c r="I550" s="234"/>
      <c r="J550" s="234"/>
      <c r="K550" s="234"/>
      <c r="L550" s="234"/>
    </row>
    <row r="551" spans="1:12" x14ac:dyDescent="0.25">
      <c r="A551" s="234"/>
      <c r="B551" s="134"/>
      <c r="C551" s="134"/>
      <c r="D551" s="134"/>
      <c r="E551" s="234"/>
      <c r="F551" s="234"/>
      <c r="G551" s="234"/>
      <c r="H551" s="234"/>
      <c r="I551" s="234"/>
      <c r="J551" s="234"/>
      <c r="K551" s="234"/>
      <c r="L551" s="234"/>
    </row>
    <row r="552" spans="1:12" x14ac:dyDescent="0.25">
      <c r="A552" s="234"/>
      <c r="B552" s="134"/>
      <c r="C552" s="134"/>
      <c r="D552" s="134"/>
      <c r="E552" s="234"/>
      <c r="F552" s="234"/>
      <c r="G552" s="234"/>
      <c r="H552" s="234"/>
      <c r="I552" s="234"/>
      <c r="J552" s="234"/>
      <c r="K552" s="234"/>
      <c r="L552" s="234"/>
    </row>
    <row r="553" spans="1:12" x14ac:dyDescent="0.25">
      <c r="A553" s="234"/>
      <c r="B553" s="134"/>
      <c r="C553" s="134"/>
      <c r="D553" s="134"/>
      <c r="E553" s="234"/>
      <c r="F553" s="234"/>
      <c r="G553" s="234"/>
      <c r="H553" s="234"/>
      <c r="I553" s="234"/>
      <c r="J553" s="234"/>
      <c r="K553" s="234"/>
      <c r="L553" s="234"/>
    </row>
    <row r="554" spans="1:12" x14ac:dyDescent="0.25">
      <c r="A554" s="234"/>
      <c r="B554" s="134"/>
      <c r="C554" s="134"/>
      <c r="D554" s="134"/>
      <c r="E554" s="234"/>
      <c r="F554" s="234"/>
      <c r="G554" s="234"/>
      <c r="H554" s="234"/>
      <c r="I554" s="234"/>
      <c r="J554" s="234"/>
      <c r="K554" s="234"/>
      <c r="L554" s="234"/>
    </row>
    <row r="555" spans="1:12" x14ac:dyDescent="0.25">
      <c r="A555" s="234"/>
      <c r="B555" s="134"/>
      <c r="C555" s="134"/>
      <c r="D555" s="134"/>
      <c r="E555" s="234"/>
      <c r="F555" s="234"/>
      <c r="G555" s="234"/>
      <c r="H555" s="234"/>
      <c r="I555" s="234"/>
      <c r="J555" s="234"/>
      <c r="K555" s="234"/>
      <c r="L555" s="234"/>
    </row>
    <row r="556" spans="1:12" x14ac:dyDescent="0.25">
      <c r="A556" s="234"/>
      <c r="B556" s="134"/>
      <c r="C556" s="134"/>
      <c r="D556" s="134"/>
      <c r="E556" s="234"/>
      <c r="F556" s="234"/>
      <c r="G556" s="234"/>
      <c r="H556" s="234"/>
      <c r="I556" s="234"/>
      <c r="J556" s="234"/>
      <c r="K556" s="234"/>
      <c r="L556" s="234"/>
    </row>
    <row r="557" spans="1:12" x14ac:dyDescent="0.25">
      <c r="A557" s="234"/>
      <c r="B557" s="134"/>
      <c r="C557" s="134"/>
      <c r="D557" s="134"/>
      <c r="E557" s="234"/>
      <c r="F557" s="234"/>
      <c r="G557" s="234"/>
      <c r="H557" s="234"/>
      <c r="I557" s="234"/>
      <c r="J557" s="234"/>
      <c r="K557" s="234"/>
      <c r="L557" s="234"/>
    </row>
    <row r="558" spans="1:12" x14ac:dyDescent="0.25">
      <c r="A558" s="234"/>
      <c r="B558" s="134"/>
      <c r="C558" s="134"/>
      <c r="D558" s="134"/>
      <c r="E558" s="234"/>
      <c r="F558" s="234"/>
      <c r="G558" s="234"/>
      <c r="H558" s="234"/>
      <c r="I558" s="234"/>
      <c r="J558" s="234"/>
      <c r="K558" s="234"/>
      <c r="L558" s="234"/>
    </row>
    <row r="559" spans="1:12" x14ac:dyDescent="0.25">
      <c r="A559" s="234"/>
      <c r="B559" s="134"/>
      <c r="C559" s="134"/>
      <c r="D559" s="134"/>
      <c r="E559" s="234"/>
      <c r="F559" s="234"/>
      <c r="G559" s="234"/>
      <c r="H559" s="234"/>
      <c r="I559" s="234"/>
      <c r="J559" s="234"/>
      <c r="K559" s="234"/>
      <c r="L559" s="234"/>
    </row>
    <row r="560" spans="1:12" x14ac:dyDescent="0.25">
      <c r="A560" s="234"/>
      <c r="B560" s="134"/>
      <c r="C560" s="134"/>
      <c r="D560" s="134"/>
      <c r="E560" s="234"/>
      <c r="F560" s="234"/>
      <c r="G560" s="234"/>
      <c r="H560" s="234"/>
      <c r="I560" s="234"/>
      <c r="J560" s="234"/>
      <c r="K560" s="234"/>
      <c r="L560" s="234"/>
    </row>
    <row r="561" spans="1:12" x14ac:dyDescent="0.25">
      <c r="A561" s="234"/>
      <c r="B561" s="134"/>
      <c r="C561" s="134"/>
      <c r="D561" s="134"/>
      <c r="E561" s="234"/>
      <c r="F561" s="234"/>
      <c r="G561" s="234"/>
      <c r="H561" s="234"/>
      <c r="I561" s="234"/>
      <c r="J561" s="234"/>
      <c r="K561" s="234"/>
      <c r="L561" s="234"/>
    </row>
    <row r="562" spans="1:12" x14ac:dyDescent="0.25">
      <c r="A562" s="234"/>
      <c r="B562" s="134"/>
      <c r="C562" s="134"/>
      <c r="D562" s="134"/>
      <c r="E562" s="234"/>
      <c r="F562" s="234"/>
      <c r="G562" s="234"/>
      <c r="H562" s="234"/>
      <c r="I562" s="234"/>
      <c r="J562" s="234"/>
      <c r="K562" s="234"/>
      <c r="L562" s="234"/>
    </row>
    <row r="563" spans="1:12" x14ac:dyDescent="0.25">
      <c r="A563" s="234"/>
      <c r="B563" s="134"/>
      <c r="C563" s="134"/>
      <c r="D563" s="134"/>
      <c r="E563" s="234"/>
      <c r="F563" s="234"/>
      <c r="G563" s="234"/>
      <c r="H563" s="234"/>
      <c r="I563" s="234"/>
      <c r="J563" s="234"/>
      <c r="K563" s="234"/>
      <c r="L563" s="234"/>
    </row>
    <row r="564" spans="1:12" x14ac:dyDescent="0.25">
      <c r="A564" s="234"/>
      <c r="B564" s="134"/>
      <c r="C564" s="134"/>
      <c r="D564" s="134"/>
      <c r="E564" s="234"/>
      <c r="F564" s="234"/>
      <c r="G564" s="234"/>
      <c r="H564" s="234"/>
      <c r="I564" s="234"/>
      <c r="J564" s="234"/>
      <c r="K564" s="234"/>
      <c r="L564" s="234"/>
    </row>
    <row r="565" spans="1:12" x14ac:dyDescent="0.25">
      <c r="A565" s="234"/>
      <c r="B565" s="134"/>
      <c r="C565" s="134"/>
      <c r="D565" s="134"/>
      <c r="E565" s="234"/>
      <c r="F565" s="234"/>
      <c r="G565" s="234"/>
      <c r="H565" s="234"/>
      <c r="I565" s="234"/>
      <c r="J565" s="234"/>
      <c r="K565" s="234"/>
      <c r="L565" s="234"/>
    </row>
    <row r="566" spans="1:12" x14ac:dyDescent="0.25">
      <c r="A566" s="234"/>
      <c r="B566" s="134"/>
      <c r="C566" s="134"/>
      <c r="D566" s="134"/>
      <c r="E566" s="234"/>
      <c r="F566" s="234"/>
      <c r="G566" s="234"/>
      <c r="H566" s="234"/>
      <c r="I566" s="234"/>
      <c r="J566" s="234"/>
      <c r="K566" s="234"/>
      <c r="L566" s="234"/>
    </row>
    <row r="567" spans="1:12" x14ac:dyDescent="0.25">
      <c r="A567" s="234"/>
      <c r="B567" s="134"/>
      <c r="C567" s="134"/>
      <c r="D567" s="134"/>
      <c r="E567" s="234"/>
      <c r="F567" s="234"/>
      <c r="G567" s="234"/>
      <c r="H567" s="234"/>
      <c r="I567" s="234"/>
      <c r="J567" s="234"/>
      <c r="K567" s="234"/>
      <c r="L567" s="234"/>
    </row>
    <row r="568" spans="1:12" x14ac:dyDescent="0.25">
      <c r="A568" s="234"/>
      <c r="B568" s="134"/>
      <c r="C568" s="134"/>
      <c r="D568" s="134"/>
      <c r="E568" s="234"/>
      <c r="F568" s="234"/>
      <c r="G568" s="234"/>
      <c r="H568" s="234"/>
      <c r="I568" s="234"/>
      <c r="J568" s="234"/>
      <c r="K568" s="234"/>
      <c r="L568" s="234"/>
    </row>
    <row r="569" spans="1:12" x14ac:dyDescent="0.25">
      <c r="A569" s="234"/>
      <c r="B569" s="134"/>
      <c r="C569" s="134"/>
      <c r="D569" s="134"/>
      <c r="E569" s="234"/>
      <c r="F569" s="234"/>
      <c r="G569" s="234"/>
      <c r="H569" s="234"/>
      <c r="I569" s="234"/>
      <c r="J569" s="234"/>
      <c r="K569" s="234"/>
      <c r="L569" s="234"/>
    </row>
    <row r="570" spans="1:12" x14ac:dyDescent="0.25">
      <c r="A570" s="234"/>
      <c r="B570" s="134"/>
      <c r="C570" s="134"/>
      <c r="D570" s="134"/>
      <c r="E570" s="234"/>
      <c r="F570" s="234"/>
      <c r="G570" s="234"/>
      <c r="H570" s="234"/>
      <c r="I570" s="234"/>
      <c r="J570" s="234"/>
      <c r="K570" s="234"/>
      <c r="L570" s="234"/>
    </row>
    <row r="571" spans="1:12" x14ac:dyDescent="0.25">
      <c r="A571" s="234"/>
      <c r="B571" s="134"/>
      <c r="C571" s="134"/>
      <c r="D571" s="134"/>
      <c r="E571" s="234"/>
      <c r="F571" s="234"/>
      <c r="G571" s="234"/>
      <c r="H571" s="234"/>
      <c r="I571" s="234"/>
      <c r="J571" s="234"/>
      <c r="K571" s="234"/>
      <c r="L571" s="234"/>
    </row>
    <row r="572" spans="1:12" x14ac:dyDescent="0.25">
      <c r="A572" s="234"/>
      <c r="B572" s="134"/>
      <c r="C572" s="134"/>
      <c r="D572" s="134"/>
      <c r="E572" s="234"/>
      <c r="F572" s="234"/>
      <c r="G572" s="234"/>
      <c r="H572" s="234"/>
      <c r="I572" s="234"/>
      <c r="J572" s="234"/>
      <c r="K572" s="234"/>
      <c r="L572" s="234"/>
    </row>
    <row r="573" spans="1:12" x14ac:dyDescent="0.25">
      <c r="A573" s="234"/>
      <c r="B573" s="134"/>
      <c r="C573" s="134"/>
      <c r="D573" s="134"/>
      <c r="E573" s="234"/>
      <c r="F573" s="234"/>
      <c r="G573" s="234"/>
      <c r="H573" s="234"/>
      <c r="I573" s="234"/>
      <c r="J573" s="234"/>
      <c r="K573" s="234"/>
      <c r="L573" s="234"/>
    </row>
    <row r="574" spans="1:12" x14ac:dyDescent="0.25">
      <c r="A574" s="234"/>
      <c r="B574" s="134"/>
      <c r="C574" s="134"/>
      <c r="D574" s="134"/>
      <c r="E574" s="234"/>
      <c r="F574" s="234"/>
      <c r="G574" s="234"/>
      <c r="H574" s="234"/>
      <c r="I574" s="234"/>
      <c r="J574" s="234"/>
      <c r="K574" s="234"/>
      <c r="L574" s="234"/>
    </row>
    <row r="575" spans="1:12" x14ac:dyDescent="0.25">
      <c r="A575" s="234"/>
      <c r="B575" s="134"/>
      <c r="C575" s="134"/>
      <c r="D575" s="134"/>
      <c r="E575" s="234"/>
      <c r="F575" s="234"/>
      <c r="G575" s="234"/>
      <c r="H575" s="234"/>
      <c r="I575" s="234"/>
      <c r="J575" s="234"/>
      <c r="K575" s="234"/>
      <c r="L575" s="234"/>
    </row>
    <row r="576" spans="1:12" x14ac:dyDescent="0.25">
      <c r="A576" s="234"/>
      <c r="B576" s="134"/>
      <c r="C576" s="134"/>
      <c r="D576" s="134"/>
      <c r="E576" s="234"/>
      <c r="F576" s="234"/>
      <c r="G576" s="234"/>
      <c r="H576" s="234"/>
      <c r="I576" s="234"/>
      <c r="J576" s="234"/>
      <c r="K576" s="234"/>
      <c r="L576" s="234"/>
    </row>
    <row r="577" spans="1:12" x14ac:dyDescent="0.25">
      <c r="A577" s="234"/>
      <c r="B577" s="134"/>
      <c r="C577" s="134"/>
      <c r="D577" s="134"/>
      <c r="E577" s="234"/>
      <c r="F577" s="234"/>
      <c r="G577" s="234"/>
      <c r="H577" s="234"/>
      <c r="I577" s="234"/>
      <c r="J577" s="234"/>
      <c r="K577" s="234"/>
      <c r="L577" s="234"/>
    </row>
    <row r="578" spans="1:12" x14ac:dyDescent="0.25">
      <c r="A578" s="234"/>
      <c r="B578" s="134"/>
      <c r="C578" s="134"/>
      <c r="D578" s="134"/>
      <c r="E578" s="234"/>
      <c r="F578" s="234"/>
      <c r="G578" s="234"/>
      <c r="H578" s="234"/>
      <c r="I578" s="234"/>
      <c r="J578" s="234"/>
      <c r="K578" s="234"/>
      <c r="L578" s="234"/>
    </row>
    <row r="579" spans="1:12" x14ac:dyDescent="0.25">
      <c r="A579" s="234"/>
      <c r="B579" s="134"/>
      <c r="C579" s="134"/>
      <c r="D579" s="134"/>
      <c r="E579" s="234"/>
      <c r="F579" s="234"/>
      <c r="G579" s="234"/>
      <c r="H579" s="234"/>
      <c r="I579" s="234"/>
      <c r="J579" s="234"/>
      <c r="K579" s="234"/>
      <c r="L579" s="234"/>
    </row>
    <row r="580" spans="1:12" x14ac:dyDescent="0.25">
      <c r="A580" s="234"/>
      <c r="B580" s="134"/>
      <c r="C580" s="134"/>
      <c r="D580" s="134"/>
      <c r="E580" s="234"/>
      <c r="F580" s="234"/>
      <c r="G580" s="234"/>
      <c r="H580" s="234"/>
      <c r="I580" s="234"/>
      <c r="J580" s="234"/>
      <c r="K580" s="234"/>
      <c r="L580" s="234"/>
    </row>
    <row r="581" spans="1:12" x14ac:dyDescent="0.25">
      <c r="A581" s="234"/>
      <c r="B581" s="134"/>
      <c r="C581" s="134"/>
      <c r="D581" s="134"/>
      <c r="E581" s="234"/>
      <c r="F581" s="234"/>
      <c r="G581" s="234"/>
      <c r="H581" s="234"/>
      <c r="I581" s="234"/>
      <c r="J581" s="234"/>
      <c r="K581" s="234"/>
      <c r="L581" s="234"/>
    </row>
    <row r="582" spans="1:12" x14ac:dyDescent="0.25">
      <c r="A582" s="234"/>
      <c r="B582" s="134"/>
      <c r="C582" s="134"/>
      <c r="D582" s="134"/>
      <c r="E582" s="234"/>
      <c r="F582" s="234"/>
      <c r="G582" s="234"/>
      <c r="H582" s="234"/>
      <c r="I582" s="234"/>
      <c r="J582" s="234"/>
      <c r="K582" s="234"/>
      <c r="L582" s="234"/>
    </row>
    <row r="583" spans="1:12" x14ac:dyDescent="0.25">
      <c r="A583" s="234"/>
      <c r="B583" s="134"/>
      <c r="C583" s="134"/>
      <c r="D583" s="134"/>
      <c r="E583" s="234"/>
      <c r="F583" s="234"/>
      <c r="G583" s="234"/>
      <c r="H583" s="234"/>
      <c r="I583" s="234"/>
      <c r="J583" s="234"/>
      <c r="K583" s="234"/>
      <c r="L583" s="234"/>
    </row>
    <row r="584" spans="1:12" x14ac:dyDescent="0.25">
      <c r="A584" s="234"/>
      <c r="B584" s="134"/>
      <c r="C584" s="134"/>
      <c r="D584" s="134"/>
      <c r="E584" s="234"/>
      <c r="F584" s="234"/>
      <c r="G584" s="234"/>
      <c r="H584" s="234"/>
      <c r="I584" s="234"/>
      <c r="J584" s="234"/>
      <c r="K584" s="234"/>
      <c r="L584" s="234"/>
    </row>
    <row r="585" spans="1:12" x14ac:dyDescent="0.25">
      <c r="A585" s="234"/>
      <c r="B585" s="134"/>
      <c r="C585" s="134"/>
      <c r="D585" s="134"/>
      <c r="E585" s="234"/>
      <c r="F585" s="234"/>
      <c r="G585" s="234"/>
      <c r="H585" s="234"/>
      <c r="I585" s="234"/>
      <c r="J585" s="234"/>
      <c r="K585" s="234"/>
      <c r="L585" s="234"/>
    </row>
    <row r="586" spans="1:12" x14ac:dyDescent="0.25">
      <c r="A586" s="234"/>
      <c r="B586" s="134"/>
      <c r="C586" s="134"/>
      <c r="D586" s="134"/>
      <c r="E586" s="234"/>
      <c r="F586" s="234"/>
      <c r="G586" s="234"/>
      <c r="H586" s="234"/>
      <c r="I586" s="234"/>
      <c r="J586" s="234"/>
      <c r="K586" s="234"/>
      <c r="L586" s="234"/>
    </row>
    <row r="587" spans="1:12" x14ac:dyDescent="0.25">
      <c r="A587" s="234"/>
      <c r="B587" s="134"/>
      <c r="C587" s="134"/>
      <c r="D587" s="134"/>
      <c r="E587" s="234"/>
      <c r="F587" s="234"/>
      <c r="G587" s="234"/>
      <c r="H587" s="234"/>
      <c r="I587" s="234"/>
      <c r="J587" s="234"/>
      <c r="K587" s="234"/>
      <c r="L587" s="234"/>
    </row>
    <row r="588" spans="1:12" x14ac:dyDescent="0.25">
      <c r="A588" s="234"/>
      <c r="B588" s="134"/>
      <c r="C588" s="134"/>
      <c r="D588" s="134"/>
      <c r="E588" s="234"/>
      <c r="F588" s="234"/>
      <c r="G588" s="234"/>
      <c r="H588" s="234"/>
      <c r="I588" s="234"/>
      <c r="J588" s="234"/>
      <c r="K588" s="234"/>
      <c r="L588" s="234"/>
    </row>
    <row r="589" spans="1:12" x14ac:dyDescent="0.25">
      <c r="A589" s="234"/>
      <c r="B589" s="134"/>
      <c r="C589" s="134"/>
      <c r="D589" s="134"/>
      <c r="E589" s="234"/>
      <c r="F589" s="234"/>
      <c r="G589" s="234"/>
      <c r="H589" s="234"/>
      <c r="I589" s="234"/>
      <c r="J589" s="234"/>
      <c r="K589" s="234"/>
      <c r="L589" s="234"/>
    </row>
    <row r="590" spans="1:12" x14ac:dyDescent="0.25">
      <c r="A590" s="234"/>
      <c r="B590" s="134"/>
      <c r="C590" s="134"/>
      <c r="D590" s="134"/>
      <c r="E590" s="234"/>
      <c r="F590" s="234"/>
      <c r="G590" s="234"/>
      <c r="H590" s="234"/>
      <c r="I590" s="234"/>
      <c r="J590" s="234"/>
      <c r="K590" s="234"/>
      <c r="L590" s="234"/>
    </row>
    <row r="591" spans="1:12" x14ac:dyDescent="0.25">
      <c r="A591" s="234"/>
      <c r="B591" s="134"/>
      <c r="C591" s="134"/>
      <c r="D591" s="134"/>
      <c r="E591" s="234"/>
      <c r="F591" s="234"/>
      <c r="G591" s="234"/>
      <c r="H591" s="234"/>
      <c r="I591" s="234"/>
      <c r="J591" s="234"/>
      <c r="K591" s="234"/>
      <c r="L591" s="234"/>
    </row>
    <row r="592" spans="1:12" x14ac:dyDescent="0.25">
      <c r="A592" s="234"/>
      <c r="B592" s="134"/>
      <c r="C592" s="134"/>
      <c r="D592" s="134"/>
      <c r="E592" s="234"/>
      <c r="F592" s="234"/>
      <c r="G592" s="234"/>
      <c r="H592" s="234"/>
      <c r="I592" s="234"/>
      <c r="J592" s="234"/>
      <c r="K592" s="234"/>
      <c r="L592" s="234"/>
    </row>
    <row r="593" spans="1:12" x14ac:dyDescent="0.25">
      <c r="A593" s="234"/>
      <c r="B593" s="134"/>
      <c r="C593" s="134"/>
      <c r="D593" s="134"/>
      <c r="E593" s="234"/>
      <c r="F593" s="234"/>
      <c r="G593" s="234"/>
      <c r="H593" s="234"/>
      <c r="I593" s="234"/>
      <c r="J593" s="234"/>
      <c r="K593" s="234"/>
      <c r="L593" s="234"/>
    </row>
    <row r="594" spans="1:12" x14ac:dyDescent="0.25">
      <c r="A594" s="234"/>
      <c r="B594" s="134"/>
      <c r="C594" s="134"/>
      <c r="D594" s="134"/>
      <c r="E594" s="234"/>
      <c r="F594" s="234"/>
      <c r="G594" s="234"/>
      <c r="H594" s="234"/>
      <c r="I594" s="234"/>
      <c r="J594" s="234"/>
      <c r="K594" s="234"/>
      <c r="L594" s="234"/>
    </row>
    <row r="595" spans="1:12" x14ac:dyDescent="0.25">
      <c r="A595" s="234"/>
      <c r="B595" s="134"/>
      <c r="C595" s="134"/>
      <c r="D595" s="134"/>
      <c r="E595" s="234"/>
      <c r="F595" s="234"/>
      <c r="G595" s="234"/>
      <c r="H595" s="234"/>
      <c r="I595" s="234"/>
      <c r="J595" s="234"/>
      <c r="K595" s="234"/>
      <c r="L595" s="234"/>
    </row>
    <row r="596" spans="1:12" x14ac:dyDescent="0.25">
      <c r="A596" s="234"/>
      <c r="B596" s="134"/>
      <c r="C596" s="134"/>
      <c r="D596" s="134"/>
      <c r="E596" s="234"/>
      <c r="F596" s="234"/>
      <c r="G596" s="234"/>
      <c r="H596" s="234"/>
      <c r="I596" s="234"/>
      <c r="J596" s="234"/>
      <c r="K596" s="234"/>
      <c r="L596" s="234"/>
    </row>
    <row r="597" spans="1:12" x14ac:dyDescent="0.25">
      <c r="A597" s="234"/>
      <c r="B597" s="134"/>
      <c r="C597" s="134"/>
      <c r="D597" s="134"/>
      <c r="E597" s="234"/>
      <c r="F597" s="234"/>
      <c r="G597" s="234"/>
      <c r="H597" s="234"/>
      <c r="I597" s="234"/>
      <c r="J597" s="234"/>
      <c r="K597" s="234"/>
      <c r="L597" s="234"/>
    </row>
    <row r="598" spans="1:12" x14ac:dyDescent="0.25">
      <c r="A598" s="234"/>
      <c r="B598" s="134"/>
      <c r="C598" s="134"/>
      <c r="D598" s="134"/>
      <c r="E598" s="234"/>
      <c r="F598" s="234"/>
      <c r="G598" s="234"/>
      <c r="H598" s="234"/>
      <c r="I598" s="234"/>
      <c r="J598" s="234"/>
      <c r="K598" s="234"/>
      <c r="L598" s="234"/>
    </row>
    <row r="599" spans="1:12" x14ac:dyDescent="0.25">
      <c r="A599" s="234"/>
      <c r="B599" s="134"/>
      <c r="C599" s="134"/>
      <c r="D599" s="134"/>
      <c r="E599" s="234"/>
      <c r="F599" s="234"/>
      <c r="G599" s="234"/>
      <c r="H599" s="234"/>
      <c r="I599" s="234"/>
      <c r="J599" s="234"/>
      <c r="K599" s="234"/>
      <c r="L599" s="234"/>
    </row>
    <row r="600" spans="1:12" x14ac:dyDescent="0.25">
      <c r="A600" s="234"/>
      <c r="B600" s="134"/>
      <c r="C600" s="134"/>
      <c r="D600" s="134"/>
      <c r="E600" s="234"/>
      <c r="F600" s="234"/>
      <c r="G600" s="234"/>
      <c r="H600" s="234"/>
      <c r="I600" s="234"/>
      <c r="J600" s="234"/>
      <c r="K600" s="234"/>
      <c r="L600" s="234"/>
    </row>
    <row r="601" spans="1:12" x14ac:dyDescent="0.25">
      <c r="A601" s="234"/>
      <c r="B601" s="134"/>
      <c r="C601" s="134"/>
      <c r="D601" s="134"/>
      <c r="E601" s="234"/>
      <c r="F601" s="234"/>
      <c r="G601" s="234"/>
      <c r="H601" s="234"/>
      <c r="I601" s="234"/>
      <c r="J601" s="234"/>
      <c r="K601" s="234"/>
      <c r="L601" s="234"/>
    </row>
    <row r="602" spans="1:12" x14ac:dyDescent="0.25">
      <c r="A602" s="234"/>
      <c r="B602" s="134"/>
      <c r="C602" s="134"/>
      <c r="D602" s="134"/>
      <c r="E602" s="234"/>
      <c r="F602" s="234"/>
      <c r="G602" s="234"/>
      <c r="H602" s="234"/>
      <c r="I602" s="234"/>
      <c r="J602" s="234"/>
      <c r="K602" s="234"/>
      <c r="L602" s="234"/>
    </row>
    <row r="603" spans="1:12" x14ac:dyDescent="0.25">
      <c r="A603" s="234"/>
      <c r="B603" s="134"/>
      <c r="C603" s="134"/>
      <c r="D603" s="134"/>
      <c r="E603" s="234"/>
      <c r="F603" s="234"/>
      <c r="G603" s="234"/>
      <c r="H603" s="234"/>
      <c r="I603" s="234"/>
      <c r="J603" s="234"/>
      <c r="K603" s="234"/>
      <c r="L603" s="234"/>
    </row>
    <row r="604" spans="1:12" x14ac:dyDescent="0.25">
      <c r="A604" s="234"/>
      <c r="B604" s="134"/>
      <c r="C604" s="134"/>
      <c r="D604" s="134"/>
      <c r="E604" s="234"/>
      <c r="F604" s="234"/>
      <c r="G604" s="234"/>
      <c r="H604" s="234"/>
      <c r="I604" s="234"/>
      <c r="J604" s="234"/>
      <c r="K604" s="234"/>
      <c r="L604" s="234"/>
    </row>
    <row r="605" spans="1:12" x14ac:dyDescent="0.25">
      <c r="A605" s="234"/>
      <c r="B605" s="134"/>
      <c r="C605" s="134"/>
      <c r="D605" s="134"/>
      <c r="E605" s="234"/>
      <c r="F605" s="234"/>
      <c r="G605" s="234"/>
      <c r="H605" s="234"/>
      <c r="I605" s="234"/>
      <c r="J605" s="234"/>
      <c r="K605" s="234"/>
      <c r="L605" s="234"/>
    </row>
    <row r="606" spans="1:12" x14ac:dyDescent="0.25">
      <c r="A606" s="234"/>
      <c r="B606" s="134"/>
      <c r="C606" s="134"/>
      <c r="D606" s="134"/>
      <c r="E606" s="234"/>
      <c r="F606" s="234"/>
      <c r="G606" s="234"/>
      <c r="H606" s="234"/>
      <c r="I606" s="234"/>
      <c r="J606" s="234"/>
      <c r="K606" s="234"/>
      <c r="L606" s="234"/>
    </row>
    <row r="607" spans="1:12" x14ac:dyDescent="0.25">
      <c r="A607" s="234"/>
      <c r="B607" s="134"/>
      <c r="C607" s="134"/>
      <c r="D607" s="134"/>
      <c r="E607" s="234"/>
      <c r="F607" s="234"/>
      <c r="G607" s="234"/>
      <c r="H607" s="234"/>
      <c r="I607" s="234"/>
      <c r="J607" s="234"/>
      <c r="K607" s="234"/>
      <c r="L607" s="234"/>
    </row>
    <row r="608" spans="1:12" x14ac:dyDescent="0.25">
      <c r="A608" s="234"/>
      <c r="B608" s="134"/>
      <c r="C608" s="134"/>
      <c r="D608" s="134"/>
      <c r="E608" s="234"/>
      <c r="F608" s="234"/>
      <c r="G608" s="234"/>
      <c r="H608" s="234"/>
      <c r="I608" s="234"/>
      <c r="J608" s="234"/>
      <c r="K608" s="234"/>
      <c r="L608" s="234"/>
    </row>
    <row r="609" spans="1:12" x14ac:dyDescent="0.25">
      <c r="A609" s="234"/>
      <c r="B609" s="134"/>
      <c r="C609" s="134"/>
      <c r="D609" s="134"/>
      <c r="E609" s="234"/>
      <c r="F609" s="234"/>
      <c r="G609" s="234"/>
      <c r="H609" s="234"/>
      <c r="I609" s="234"/>
      <c r="J609" s="234"/>
      <c r="K609" s="234"/>
      <c r="L609" s="234"/>
    </row>
    <row r="610" spans="1:12" x14ac:dyDescent="0.25">
      <c r="A610" s="234"/>
      <c r="B610" s="134"/>
      <c r="C610" s="134"/>
      <c r="D610" s="134"/>
      <c r="E610" s="234"/>
      <c r="F610" s="234"/>
      <c r="G610" s="234"/>
      <c r="H610" s="234"/>
      <c r="I610" s="234"/>
      <c r="J610" s="234"/>
      <c r="K610" s="234"/>
      <c r="L610" s="234"/>
    </row>
    <row r="611" spans="1:12" x14ac:dyDescent="0.25">
      <c r="A611" s="234"/>
      <c r="B611" s="134"/>
      <c r="C611" s="134"/>
      <c r="D611" s="134"/>
      <c r="E611" s="234"/>
      <c r="F611" s="234"/>
      <c r="G611" s="234"/>
      <c r="H611" s="234"/>
      <c r="I611" s="234"/>
      <c r="J611" s="234"/>
      <c r="K611" s="234"/>
      <c r="L611" s="234"/>
    </row>
    <row r="612" spans="1:12" x14ac:dyDescent="0.25">
      <c r="A612" s="234"/>
      <c r="B612" s="134"/>
      <c r="C612" s="134"/>
      <c r="D612" s="134"/>
      <c r="E612" s="234"/>
      <c r="F612" s="234"/>
      <c r="G612" s="234"/>
      <c r="H612" s="234"/>
      <c r="I612" s="234"/>
      <c r="J612" s="234"/>
      <c r="K612" s="234"/>
      <c r="L612" s="234"/>
    </row>
    <row r="613" spans="1:12" x14ac:dyDescent="0.25">
      <c r="A613" s="234"/>
      <c r="B613" s="134"/>
      <c r="C613" s="134"/>
      <c r="D613" s="134"/>
      <c r="E613" s="234"/>
      <c r="F613" s="234"/>
      <c r="G613" s="234"/>
      <c r="H613" s="234"/>
      <c r="I613" s="234"/>
      <c r="J613" s="234"/>
      <c r="K613" s="234"/>
      <c r="L613" s="234"/>
    </row>
    <row r="614" spans="1:12" x14ac:dyDescent="0.25">
      <c r="A614" s="234"/>
      <c r="B614" s="134"/>
      <c r="C614" s="134"/>
      <c r="D614" s="134"/>
      <c r="E614" s="234"/>
      <c r="F614" s="234"/>
      <c r="G614" s="234"/>
      <c r="H614" s="234"/>
      <c r="I614" s="234"/>
      <c r="J614" s="234"/>
      <c r="K614" s="234"/>
      <c r="L614" s="234"/>
    </row>
    <row r="615" spans="1:12" x14ac:dyDescent="0.25">
      <c r="A615" s="234"/>
      <c r="B615" s="134"/>
      <c r="C615" s="134"/>
      <c r="D615" s="134"/>
      <c r="E615" s="234"/>
      <c r="F615" s="234"/>
      <c r="G615" s="234"/>
      <c r="H615" s="234"/>
      <c r="I615" s="234"/>
      <c r="J615" s="234"/>
      <c r="K615" s="234"/>
      <c r="L615" s="234"/>
    </row>
    <row r="616" spans="1:12" x14ac:dyDescent="0.25">
      <c r="A616" s="234"/>
      <c r="B616" s="134"/>
      <c r="C616" s="134"/>
      <c r="D616" s="134"/>
      <c r="E616" s="234"/>
      <c r="F616" s="234"/>
      <c r="G616" s="234"/>
      <c r="H616" s="234"/>
      <c r="I616" s="234"/>
      <c r="J616" s="234"/>
      <c r="K616" s="234"/>
      <c r="L616" s="234"/>
    </row>
    <row r="617" spans="1:12" x14ac:dyDescent="0.25">
      <c r="A617" s="234"/>
      <c r="B617" s="134"/>
      <c r="C617" s="134"/>
      <c r="D617" s="134"/>
      <c r="E617" s="234"/>
      <c r="F617" s="234"/>
      <c r="G617" s="234"/>
      <c r="H617" s="234"/>
      <c r="I617" s="234"/>
      <c r="J617" s="234"/>
      <c r="K617" s="234"/>
      <c r="L617" s="234"/>
    </row>
    <row r="618" spans="1:12" x14ac:dyDescent="0.25">
      <c r="A618" s="234"/>
      <c r="B618" s="134"/>
      <c r="C618" s="134"/>
      <c r="D618" s="134"/>
      <c r="E618" s="234"/>
      <c r="F618" s="234"/>
      <c r="G618" s="234"/>
      <c r="H618" s="234"/>
      <c r="I618" s="234"/>
      <c r="J618" s="234"/>
      <c r="K618" s="234"/>
      <c r="L618" s="234"/>
    </row>
    <row r="619" spans="1:12" x14ac:dyDescent="0.25">
      <c r="A619" s="234"/>
      <c r="B619" s="134"/>
      <c r="C619" s="134"/>
      <c r="D619" s="134"/>
      <c r="E619" s="234"/>
      <c r="F619" s="234"/>
      <c r="G619" s="234"/>
      <c r="H619" s="234"/>
      <c r="I619" s="234"/>
      <c r="J619" s="234"/>
      <c r="K619" s="234"/>
      <c r="L619" s="234"/>
    </row>
    <row r="620" spans="1:12" x14ac:dyDescent="0.25">
      <c r="A620" s="234"/>
      <c r="B620" s="134"/>
      <c r="C620" s="134"/>
      <c r="D620" s="134"/>
      <c r="E620" s="234"/>
      <c r="F620" s="234"/>
      <c r="G620" s="234"/>
      <c r="H620" s="234"/>
      <c r="I620" s="234"/>
      <c r="J620" s="234"/>
      <c r="K620" s="234"/>
      <c r="L620" s="234"/>
    </row>
    <row r="621" spans="1:12" x14ac:dyDescent="0.25">
      <c r="A621" s="234"/>
      <c r="B621" s="134"/>
      <c r="C621" s="134"/>
      <c r="D621" s="134"/>
      <c r="E621" s="234"/>
      <c r="F621" s="234"/>
      <c r="G621" s="234"/>
      <c r="H621" s="234"/>
      <c r="I621" s="234"/>
      <c r="J621" s="234"/>
      <c r="K621" s="234"/>
      <c r="L621" s="234"/>
    </row>
    <row r="622" spans="1:12" x14ac:dyDescent="0.25">
      <c r="A622" s="234"/>
      <c r="B622" s="134"/>
      <c r="C622" s="134"/>
      <c r="D622" s="134"/>
      <c r="E622" s="234"/>
      <c r="F622" s="234"/>
      <c r="G622" s="234"/>
      <c r="H622" s="234"/>
      <c r="I622" s="234"/>
      <c r="J622" s="234"/>
      <c r="K622" s="234"/>
      <c r="L622" s="234"/>
    </row>
    <row r="623" spans="1:12" x14ac:dyDescent="0.25">
      <c r="A623" s="234"/>
      <c r="B623" s="134"/>
      <c r="C623" s="134"/>
      <c r="D623" s="134"/>
      <c r="E623" s="234"/>
      <c r="F623" s="234"/>
      <c r="G623" s="234"/>
      <c r="H623" s="234"/>
      <c r="I623" s="234"/>
      <c r="J623" s="234"/>
      <c r="K623" s="234"/>
      <c r="L623" s="234"/>
    </row>
    <row r="624" spans="1:12" x14ac:dyDescent="0.25">
      <c r="A624" s="234"/>
      <c r="B624" s="134"/>
      <c r="C624" s="134"/>
      <c r="D624" s="134"/>
      <c r="E624" s="234"/>
      <c r="F624" s="234"/>
      <c r="G624" s="234"/>
      <c r="H624" s="234"/>
      <c r="I624" s="234"/>
      <c r="J624" s="234"/>
      <c r="K624" s="234"/>
      <c r="L624" s="234"/>
    </row>
    <row r="625" spans="1:12" x14ac:dyDescent="0.25">
      <c r="A625" s="234"/>
      <c r="B625" s="134"/>
      <c r="C625" s="134"/>
      <c r="D625" s="134"/>
      <c r="E625" s="234"/>
      <c r="F625" s="234"/>
      <c r="G625" s="234"/>
      <c r="H625" s="234"/>
      <c r="I625" s="234"/>
      <c r="J625" s="234"/>
      <c r="K625" s="234"/>
      <c r="L625" s="234"/>
    </row>
    <row r="626" spans="1:12" x14ac:dyDescent="0.25">
      <c r="A626" s="234"/>
      <c r="B626" s="134"/>
      <c r="C626" s="134"/>
      <c r="D626" s="134"/>
      <c r="E626" s="234"/>
      <c r="F626" s="234"/>
      <c r="G626" s="234"/>
      <c r="H626" s="234"/>
      <c r="I626" s="234"/>
      <c r="J626" s="234"/>
      <c r="K626" s="234"/>
      <c r="L626" s="234"/>
    </row>
    <row r="627" spans="1:12" x14ac:dyDescent="0.25">
      <c r="A627" s="234"/>
      <c r="B627" s="134"/>
      <c r="C627" s="134"/>
      <c r="D627" s="134"/>
      <c r="E627" s="234"/>
      <c r="F627" s="234"/>
      <c r="G627" s="234"/>
      <c r="H627" s="234"/>
      <c r="I627" s="234"/>
      <c r="J627" s="234"/>
      <c r="K627" s="234"/>
      <c r="L627" s="234"/>
    </row>
    <row r="628" spans="1:12" x14ac:dyDescent="0.25">
      <c r="A628" s="234"/>
      <c r="B628" s="134"/>
      <c r="C628" s="134"/>
      <c r="D628" s="134"/>
      <c r="E628" s="234"/>
      <c r="F628" s="234"/>
      <c r="G628" s="234"/>
      <c r="H628" s="234"/>
      <c r="I628" s="234"/>
      <c r="J628" s="234"/>
      <c r="K628" s="234"/>
      <c r="L628" s="234"/>
    </row>
    <row r="629" spans="1:12" x14ac:dyDescent="0.25">
      <c r="A629" s="234"/>
      <c r="B629" s="134"/>
      <c r="C629" s="134"/>
      <c r="D629" s="134"/>
      <c r="E629" s="234"/>
      <c r="F629" s="234"/>
      <c r="G629" s="234"/>
      <c r="H629" s="234"/>
      <c r="I629" s="234"/>
      <c r="J629" s="234"/>
      <c r="K629" s="234"/>
      <c r="L629" s="234"/>
    </row>
    <row r="630" spans="1:12" x14ac:dyDescent="0.25">
      <c r="A630" s="234"/>
      <c r="B630" s="134"/>
      <c r="C630" s="134"/>
      <c r="D630" s="134"/>
      <c r="E630" s="234"/>
      <c r="F630" s="234"/>
      <c r="G630" s="234"/>
      <c r="H630" s="234"/>
      <c r="I630" s="234"/>
      <c r="J630" s="234"/>
      <c r="K630" s="234"/>
      <c r="L630" s="234"/>
    </row>
  </sheetData>
  <sheetProtection password="CE28" sheet="1" objects="1" scenarios="1"/>
  <mergeCells count="194">
    <mergeCell ref="A5:L5"/>
    <mergeCell ref="A6:L6"/>
    <mergeCell ref="A7:E7"/>
    <mergeCell ref="F7:G7"/>
    <mergeCell ref="H7:J7"/>
    <mergeCell ref="K7:L7"/>
    <mergeCell ref="A13:A14"/>
    <mergeCell ref="F13:F14"/>
    <mergeCell ref="G13:G14"/>
    <mergeCell ref="L13:L14"/>
    <mergeCell ref="A15:A16"/>
    <mergeCell ref="F15:F16"/>
    <mergeCell ref="G15:G16"/>
    <mergeCell ref="L15:L16"/>
    <mergeCell ref="A8:E8"/>
    <mergeCell ref="F8:J8"/>
    <mergeCell ref="K8:L8"/>
    <mergeCell ref="A9:L9"/>
    <mergeCell ref="A11:A12"/>
    <mergeCell ref="F11:F12"/>
    <mergeCell ref="G11:G12"/>
    <mergeCell ref="L11:L12"/>
    <mergeCell ref="A21:A22"/>
    <mergeCell ref="F21:F22"/>
    <mergeCell ref="G21:G22"/>
    <mergeCell ref="L21:L22"/>
    <mergeCell ref="A23:A24"/>
    <mergeCell ref="F23:F24"/>
    <mergeCell ref="G23:G24"/>
    <mergeCell ref="L23:L24"/>
    <mergeCell ref="A17:A18"/>
    <mergeCell ref="F17:F18"/>
    <mergeCell ref="G17:G18"/>
    <mergeCell ref="L17:L18"/>
    <mergeCell ref="A19:A20"/>
    <mergeCell ref="F19:F20"/>
    <mergeCell ref="G19:G20"/>
    <mergeCell ref="L19:L20"/>
    <mergeCell ref="A29:A30"/>
    <mergeCell ref="F29:F30"/>
    <mergeCell ref="G29:G30"/>
    <mergeCell ref="L29:L30"/>
    <mergeCell ref="A31:A32"/>
    <mergeCell ref="F31:F32"/>
    <mergeCell ref="G31:G32"/>
    <mergeCell ref="L31:L32"/>
    <mergeCell ref="A25:A26"/>
    <mergeCell ref="F25:F26"/>
    <mergeCell ref="G25:G26"/>
    <mergeCell ref="L25:L26"/>
    <mergeCell ref="A27:A28"/>
    <mergeCell ref="F27:F28"/>
    <mergeCell ref="G27:G28"/>
    <mergeCell ref="L27:L28"/>
    <mergeCell ref="A37:A38"/>
    <mergeCell ref="F37:F38"/>
    <mergeCell ref="G37:G38"/>
    <mergeCell ref="L37:L38"/>
    <mergeCell ref="A39:A40"/>
    <mergeCell ref="F39:F40"/>
    <mergeCell ref="G39:G40"/>
    <mergeCell ref="L39:L40"/>
    <mergeCell ref="A33:A34"/>
    <mergeCell ref="F33:F34"/>
    <mergeCell ref="G33:G34"/>
    <mergeCell ref="L33:L34"/>
    <mergeCell ref="A35:A36"/>
    <mergeCell ref="F35:F36"/>
    <mergeCell ref="G35:G36"/>
    <mergeCell ref="L35:L36"/>
    <mergeCell ref="A45:A46"/>
    <mergeCell ref="F45:F46"/>
    <mergeCell ref="G45:G46"/>
    <mergeCell ref="L45:L46"/>
    <mergeCell ref="A47:A48"/>
    <mergeCell ref="F47:F48"/>
    <mergeCell ref="G47:G48"/>
    <mergeCell ref="L47:L48"/>
    <mergeCell ref="A41:A42"/>
    <mergeCell ref="F41:F42"/>
    <mergeCell ref="G41:G42"/>
    <mergeCell ref="L41:L42"/>
    <mergeCell ref="A43:A44"/>
    <mergeCell ref="F43:F44"/>
    <mergeCell ref="G43:G44"/>
    <mergeCell ref="L43:L44"/>
    <mergeCell ref="A53:A54"/>
    <mergeCell ref="F53:F54"/>
    <mergeCell ref="G53:G54"/>
    <mergeCell ref="L53:L54"/>
    <mergeCell ref="A55:A56"/>
    <mergeCell ref="F55:F56"/>
    <mergeCell ref="G55:G56"/>
    <mergeCell ref="L55:L56"/>
    <mergeCell ref="A49:A50"/>
    <mergeCell ref="F49:F50"/>
    <mergeCell ref="G49:G50"/>
    <mergeCell ref="L49:L50"/>
    <mergeCell ref="A51:A52"/>
    <mergeCell ref="F51:F52"/>
    <mergeCell ref="G51:G52"/>
    <mergeCell ref="L51:L52"/>
    <mergeCell ref="A61:A62"/>
    <mergeCell ref="F61:F62"/>
    <mergeCell ref="G61:G62"/>
    <mergeCell ref="L61:L62"/>
    <mergeCell ref="A63:A64"/>
    <mergeCell ref="F63:F64"/>
    <mergeCell ref="G63:G64"/>
    <mergeCell ref="L63:L64"/>
    <mergeCell ref="A57:A58"/>
    <mergeCell ref="F57:F58"/>
    <mergeCell ref="G57:G58"/>
    <mergeCell ref="L57:L58"/>
    <mergeCell ref="A59:A60"/>
    <mergeCell ref="F59:F60"/>
    <mergeCell ref="G59:G60"/>
    <mergeCell ref="L59:L60"/>
    <mergeCell ref="A69:A70"/>
    <mergeCell ref="F69:F70"/>
    <mergeCell ref="G69:G70"/>
    <mergeCell ref="L69:L70"/>
    <mergeCell ref="A71:A72"/>
    <mergeCell ref="F71:F72"/>
    <mergeCell ref="G71:G72"/>
    <mergeCell ref="L71:L72"/>
    <mergeCell ref="A65:A66"/>
    <mergeCell ref="F65:F66"/>
    <mergeCell ref="G65:G66"/>
    <mergeCell ref="L65:L66"/>
    <mergeCell ref="A67:A68"/>
    <mergeCell ref="F67:F68"/>
    <mergeCell ref="G67:G68"/>
    <mergeCell ref="L67:L68"/>
    <mergeCell ref="A77:A78"/>
    <mergeCell ref="F77:F78"/>
    <mergeCell ref="G77:G78"/>
    <mergeCell ref="L77:L78"/>
    <mergeCell ref="A79:A80"/>
    <mergeCell ref="F79:F80"/>
    <mergeCell ref="G79:G80"/>
    <mergeCell ref="L79:L80"/>
    <mergeCell ref="A73:A74"/>
    <mergeCell ref="F73:F74"/>
    <mergeCell ref="G73:G74"/>
    <mergeCell ref="L73:L74"/>
    <mergeCell ref="A75:A76"/>
    <mergeCell ref="F75:F76"/>
    <mergeCell ref="G75:G76"/>
    <mergeCell ref="L75:L76"/>
    <mergeCell ref="L87:L88"/>
    <mergeCell ref="A81:A82"/>
    <mergeCell ref="F81:F82"/>
    <mergeCell ref="G81:G82"/>
    <mergeCell ref="L81:L82"/>
    <mergeCell ref="A83:A84"/>
    <mergeCell ref="F83:F84"/>
    <mergeCell ref="G83:G84"/>
    <mergeCell ref="L83:L84"/>
    <mergeCell ref="A100:C100"/>
    <mergeCell ref="E100:J100"/>
    <mergeCell ref="K100:L100"/>
    <mergeCell ref="A93:A94"/>
    <mergeCell ref="F93:F94"/>
    <mergeCell ref="G93:G94"/>
    <mergeCell ref="L93:L94"/>
    <mergeCell ref="A95:A96"/>
    <mergeCell ref="F95:F96"/>
    <mergeCell ref="G95:G96"/>
    <mergeCell ref="L95:L96"/>
    <mergeCell ref="A1:L1"/>
    <mergeCell ref="A2:L2"/>
    <mergeCell ref="A3:L3"/>
    <mergeCell ref="A4:L4"/>
    <mergeCell ref="A97:A98"/>
    <mergeCell ref="F97:F98"/>
    <mergeCell ref="G97:G98"/>
    <mergeCell ref="L97:L98"/>
    <mergeCell ref="A99:L99"/>
    <mergeCell ref="A89:A90"/>
    <mergeCell ref="F89:F90"/>
    <mergeCell ref="G89:G90"/>
    <mergeCell ref="L89:L90"/>
    <mergeCell ref="A91:A92"/>
    <mergeCell ref="F91:F92"/>
    <mergeCell ref="G91:G92"/>
    <mergeCell ref="L91:L92"/>
    <mergeCell ref="A85:A86"/>
    <mergeCell ref="F85:F86"/>
    <mergeCell ref="G85:G86"/>
    <mergeCell ref="L85:L86"/>
    <mergeCell ref="A87:A88"/>
    <mergeCell ref="F87:F88"/>
    <mergeCell ref="G87:G88"/>
  </mergeCells>
  <printOptions horizontalCentered="1"/>
  <pageMargins left="0" right="0" top="0.25" bottom="0" header="0" footer="0"/>
  <pageSetup paperSize="9" orientation="landscape" r:id="rId1"/>
  <rowBreaks count="2" manualBreakCount="2">
    <brk id="36" max="16383" man="1"/>
    <brk id="70" max="16383" man="1"/>
  </rowBreaks>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L633"/>
  <sheetViews>
    <sheetView showGridLines="0" view="pageBreakPreview" topLeftCell="A19" zoomScale="85" zoomScaleNormal="100" zoomScaleSheetLayoutView="85" zoomScalePageLayoutView="55" workbookViewId="0">
      <selection activeCell="H25" sqref="H25"/>
    </sheetView>
  </sheetViews>
  <sheetFormatPr defaultColWidth="8.7109375" defaultRowHeight="15.75" x14ac:dyDescent="0.25"/>
  <cols>
    <col min="1" max="1" width="81" style="227" customWidth="1"/>
    <col min="2" max="2" width="16.85546875" style="135" customWidth="1"/>
    <col min="3" max="3" width="11.140625" style="135" customWidth="1"/>
    <col min="4" max="4" width="12.7109375" style="135" customWidth="1"/>
    <col min="5" max="5" width="11.140625" style="227" customWidth="1"/>
    <col min="6" max="6" width="11.85546875" style="227" customWidth="1"/>
    <col min="7" max="7" width="3.5703125" style="227" customWidth="1"/>
    <col min="8" max="8" width="10.5703125" style="227" customWidth="1"/>
    <col min="9" max="10" width="9.5703125" style="227" customWidth="1"/>
    <col min="11" max="11" width="4.5703125" style="227" customWidth="1"/>
    <col min="12" max="12" width="34.5703125" style="227" customWidth="1"/>
    <col min="13" max="16384" width="8.7109375" style="227"/>
  </cols>
  <sheetData>
    <row r="1" spans="1:12" ht="15" customHeight="1" x14ac:dyDescent="0.25">
      <c r="A1" s="505" t="s">
        <v>516</v>
      </c>
      <c r="B1" s="505"/>
      <c r="C1" s="505"/>
      <c r="D1" s="505"/>
      <c r="E1" s="505"/>
      <c r="F1" s="505"/>
    </row>
    <row r="2" spans="1:12" ht="15" customHeight="1" x14ac:dyDescent="0.25">
      <c r="A2" s="505" t="str">
        <f>'All Form Data'!C2</f>
        <v>†mkbt b‡f¤^i 2024 - †deªæqvix 2025</v>
      </c>
      <c r="B2" s="505"/>
      <c r="C2" s="505"/>
      <c r="D2" s="505"/>
      <c r="E2" s="505"/>
      <c r="F2" s="505"/>
    </row>
    <row r="3" spans="1:12" ht="15" customHeight="1" x14ac:dyDescent="0.25">
      <c r="A3" s="505" t="str">
        <f>'All Form Data'!C3</f>
        <v>cÖwk¶Y cÖ`vbKvix cÖwZôvb t  BD‡mc AvgevMvb wUwfBwU Bbw÷wUDU|</v>
      </c>
      <c r="B3" s="505"/>
      <c r="C3" s="505"/>
      <c r="D3" s="505"/>
      <c r="E3" s="505"/>
      <c r="F3" s="505"/>
    </row>
    <row r="4" spans="1:12" ht="15" customHeight="1" x14ac:dyDescent="0.25">
      <c r="A4" s="505" t="str">
        <f>'All Form Data'!C4</f>
        <v>†UªW t B‡jKwUªK¨vj BÝU‡jkb GÛ †gBb‡Ub¨vÝ</v>
      </c>
      <c r="B4" s="505"/>
      <c r="C4" s="505"/>
      <c r="D4" s="505"/>
      <c r="E4" s="505"/>
      <c r="F4" s="505"/>
    </row>
    <row r="5" spans="1:12" ht="15" customHeight="1" x14ac:dyDescent="0.25">
      <c r="A5" s="557" t="s">
        <v>503</v>
      </c>
      <c r="B5" s="557"/>
      <c r="C5" s="557"/>
      <c r="D5" s="557"/>
      <c r="E5" s="557"/>
      <c r="F5" s="557"/>
      <c r="G5" s="136"/>
      <c r="H5" s="136"/>
      <c r="I5" s="136"/>
      <c r="J5" s="136"/>
      <c r="K5" s="136"/>
      <c r="L5" s="136"/>
    </row>
    <row r="6" spans="1:12" s="239" customFormat="1" ht="9" customHeight="1" thickBot="1" x14ac:dyDescent="0.3">
      <c r="A6" s="511"/>
      <c r="B6" s="511"/>
      <c r="C6" s="511"/>
      <c r="D6" s="511"/>
      <c r="E6" s="511"/>
      <c r="F6" s="511"/>
      <c r="G6" s="137"/>
      <c r="H6" s="137"/>
      <c r="I6" s="137"/>
      <c r="J6" s="137"/>
      <c r="K6" s="137"/>
      <c r="L6" s="137"/>
    </row>
    <row r="7" spans="1:12" s="239" customFormat="1" ht="21" customHeight="1" thickBot="1" x14ac:dyDescent="0.3">
      <c r="A7" s="609" t="s">
        <v>294</v>
      </c>
      <c r="B7" s="610"/>
      <c r="C7" s="610"/>
      <c r="D7" s="610"/>
      <c r="E7" s="610"/>
      <c r="F7" s="611"/>
      <c r="G7" s="137"/>
      <c r="H7" s="137"/>
      <c r="I7" s="137"/>
      <c r="J7" s="137"/>
      <c r="K7" s="137"/>
      <c r="L7" s="137"/>
    </row>
    <row r="8" spans="1:12" s="239" customFormat="1" ht="6.95" customHeight="1" thickBot="1" x14ac:dyDescent="0.3">
      <c r="A8" s="138"/>
      <c r="B8" s="138"/>
      <c r="C8" s="138"/>
      <c r="D8" s="138"/>
      <c r="E8" s="138"/>
      <c r="F8" s="138"/>
      <c r="G8" s="137"/>
      <c r="H8" s="137"/>
      <c r="I8" s="137"/>
      <c r="J8" s="137"/>
      <c r="K8" s="137"/>
      <c r="L8" s="137"/>
    </row>
    <row r="9" spans="1:12" s="239" customFormat="1" ht="20.100000000000001" customHeight="1" thickBot="1" x14ac:dyDescent="0.3">
      <c r="A9" s="597" t="s">
        <v>295</v>
      </c>
      <c r="B9" s="598"/>
      <c r="C9" s="599"/>
      <c r="D9" s="600" t="s">
        <v>296</v>
      </c>
      <c r="E9" s="601"/>
      <c r="F9" s="602"/>
      <c r="G9" s="137"/>
      <c r="H9" s="137"/>
      <c r="I9" s="137"/>
      <c r="J9" s="137"/>
      <c r="K9" s="137"/>
      <c r="L9" s="137"/>
    </row>
    <row r="10" spans="1:12" s="239" customFormat="1" ht="45" customHeight="1" thickBot="1" x14ac:dyDescent="0.3">
      <c r="A10" s="603" t="s">
        <v>297</v>
      </c>
      <c r="B10" s="604"/>
      <c r="C10" s="605"/>
      <c r="D10" s="589" t="s">
        <v>298</v>
      </c>
      <c r="E10" s="590"/>
      <c r="F10" s="591"/>
      <c r="G10" s="137"/>
      <c r="H10" s="137"/>
      <c r="I10" s="137"/>
      <c r="J10" s="137"/>
      <c r="K10" s="137"/>
      <c r="L10" s="137"/>
    </row>
    <row r="11" spans="1:12" s="239" customFormat="1" ht="9.9499999999999993" customHeight="1" x14ac:dyDescent="0.25">
      <c r="A11" s="139"/>
      <c r="B11" s="139"/>
      <c r="C11" s="139"/>
      <c r="D11" s="56"/>
      <c r="E11" s="56"/>
      <c r="F11" s="56"/>
      <c r="G11" s="137"/>
      <c r="H11" s="137"/>
      <c r="I11" s="137"/>
      <c r="J11" s="137"/>
      <c r="K11" s="137"/>
      <c r="L11" s="137"/>
    </row>
    <row r="12" spans="1:12" s="239" customFormat="1" ht="35.1" customHeight="1" x14ac:dyDescent="0.25">
      <c r="A12" s="140" t="s">
        <v>299</v>
      </c>
      <c r="B12" s="140" t="s">
        <v>300</v>
      </c>
      <c r="C12" s="140" t="s">
        <v>301</v>
      </c>
      <c r="D12" s="140" t="s">
        <v>104</v>
      </c>
      <c r="E12" s="140" t="s">
        <v>302</v>
      </c>
      <c r="F12" s="140" t="s">
        <v>303</v>
      </c>
      <c r="G12" s="56"/>
      <c r="H12" s="56"/>
      <c r="I12" s="56"/>
      <c r="J12" s="56"/>
      <c r="K12" s="56"/>
      <c r="L12" s="56"/>
    </row>
    <row r="13" spans="1:12" s="239" customFormat="1" ht="84.95" customHeight="1" x14ac:dyDescent="0.25">
      <c r="A13" s="592" t="s">
        <v>304</v>
      </c>
      <c r="B13" s="593" t="s">
        <v>305</v>
      </c>
      <c r="C13" s="237" t="s">
        <v>306</v>
      </c>
      <c r="D13" s="141">
        <f>'Training plan'!B10</f>
        <v>45600</v>
      </c>
      <c r="E13" s="237" t="s">
        <v>307</v>
      </c>
      <c r="F13" s="593" t="s">
        <v>308</v>
      </c>
      <c r="G13" s="142"/>
      <c r="H13" s="142"/>
      <c r="I13" s="142"/>
      <c r="J13" s="142"/>
      <c r="K13" s="111"/>
      <c r="L13" s="111"/>
    </row>
    <row r="14" spans="1:12" ht="84.95" customHeight="1" x14ac:dyDescent="0.25">
      <c r="A14" s="608"/>
      <c r="B14" s="593"/>
      <c r="C14" s="237" t="s">
        <v>309</v>
      </c>
      <c r="D14" s="141">
        <f>'Training plan'!B11</f>
        <v>45601</v>
      </c>
      <c r="E14" s="237" t="s">
        <v>307</v>
      </c>
      <c r="F14" s="593"/>
      <c r="G14" s="143"/>
      <c r="H14" s="143"/>
      <c r="I14" s="143"/>
      <c r="J14" s="143"/>
      <c r="K14" s="143"/>
      <c r="L14" s="143"/>
    </row>
    <row r="15" spans="1:12" ht="84.95" customHeight="1" x14ac:dyDescent="0.25">
      <c r="A15" s="608"/>
      <c r="B15" s="593"/>
      <c r="C15" s="237" t="s">
        <v>310</v>
      </c>
      <c r="D15" s="141">
        <f>'Training plan'!B12</f>
        <v>45602</v>
      </c>
      <c r="E15" s="237" t="s">
        <v>307</v>
      </c>
      <c r="F15" s="593"/>
      <c r="G15" s="144"/>
      <c r="H15" s="234"/>
      <c r="I15" s="145"/>
      <c r="J15" s="145"/>
      <c r="K15" s="234"/>
      <c r="L15" s="146"/>
    </row>
    <row r="16" spans="1:12" ht="55.5" customHeight="1" x14ac:dyDescent="0.25">
      <c r="A16" s="608"/>
      <c r="B16" s="593"/>
      <c r="C16" s="237" t="s">
        <v>311</v>
      </c>
      <c r="D16" s="141">
        <f>'Training plan'!B13</f>
        <v>45603</v>
      </c>
      <c r="E16" s="237" t="s">
        <v>307</v>
      </c>
      <c r="F16" s="593"/>
      <c r="G16" s="144"/>
      <c r="H16" s="234"/>
      <c r="I16" s="145"/>
      <c r="J16" s="145"/>
      <c r="K16" s="234"/>
      <c r="L16" s="146"/>
    </row>
    <row r="17" spans="1:12" ht="20.100000000000001" customHeight="1" thickBot="1" x14ac:dyDescent="0.3">
      <c r="A17" s="584" t="s">
        <v>312</v>
      </c>
      <c r="B17" s="584"/>
      <c r="C17" s="584"/>
      <c r="D17" s="585" t="s">
        <v>313</v>
      </c>
      <c r="E17" s="585"/>
      <c r="F17" s="585"/>
      <c r="G17" s="144"/>
      <c r="H17" s="234"/>
      <c r="I17" s="145"/>
      <c r="J17" s="145"/>
      <c r="K17" s="234"/>
      <c r="L17" s="146"/>
    </row>
    <row r="18" spans="1:12" ht="45" customHeight="1" thickBot="1" x14ac:dyDescent="0.3">
      <c r="A18" s="586" t="s">
        <v>314</v>
      </c>
      <c r="B18" s="587"/>
      <c r="C18" s="588"/>
      <c r="D18" s="589" t="s">
        <v>298</v>
      </c>
      <c r="E18" s="590"/>
      <c r="F18" s="591"/>
      <c r="G18" s="144"/>
      <c r="H18" s="234"/>
      <c r="I18" s="145"/>
      <c r="J18" s="145"/>
      <c r="K18" s="234"/>
      <c r="L18" s="146"/>
    </row>
    <row r="19" spans="1:12" ht="9.9499999999999993" customHeight="1" x14ac:dyDescent="0.25">
      <c r="A19" s="139"/>
      <c r="B19" s="139"/>
      <c r="C19" s="139"/>
      <c r="D19" s="56"/>
      <c r="E19" s="56"/>
      <c r="F19" s="56"/>
      <c r="G19" s="144"/>
      <c r="H19" s="234"/>
      <c r="I19" s="145"/>
      <c r="J19" s="145"/>
      <c r="K19" s="234"/>
      <c r="L19" s="146"/>
    </row>
    <row r="20" spans="1:12" ht="35.1" customHeight="1" x14ac:dyDescent="0.25">
      <c r="A20" s="140" t="s">
        <v>299</v>
      </c>
      <c r="B20" s="140" t="s">
        <v>300</v>
      </c>
      <c r="C20" s="140" t="s">
        <v>301</v>
      </c>
      <c r="D20" s="140" t="s">
        <v>104</v>
      </c>
      <c r="E20" s="140" t="s">
        <v>302</v>
      </c>
      <c r="F20" s="140" t="s">
        <v>303</v>
      </c>
      <c r="G20" s="144"/>
      <c r="H20" s="234"/>
      <c r="I20" s="145"/>
      <c r="J20" s="145"/>
      <c r="K20" s="234"/>
      <c r="L20" s="146"/>
    </row>
    <row r="21" spans="1:12" ht="45" customHeight="1" x14ac:dyDescent="0.25">
      <c r="A21" s="594" t="s">
        <v>315</v>
      </c>
      <c r="B21" s="593" t="s">
        <v>316</v>
      </c>
      <c r="C21" s="237" t="s">
        <v>317</v>
      </c>
      <c r="D21" s="141">
        <f>'Training plan'!B14</f>
        <v>45605</v>
      </c>
      <c r="E21" s="237" t="s">
        <v>307</v>
      </c>
      <c r="F21" s="593" t="s">
        <v>318</v>
      </c>
      <c r="G21" s="144"/>
      <c r="H21" s="234"/>
      <c r="I21" s="145"/>
      <c r="J21" s="145"/>
      <c r="K21" s="234"/>
      <c r="L21" s="146"/>
    </row>
    <row r="22" spans="1:12" ht="45" customHeight="1" x14ac:dyDescent="0.25">
      <c r="A22" s="594"/>
      <c r="B22" s="593"/>
      <c r="C22" s="237" t="s">
        <v>319</v>
      </c>
      <c r="D22" s="141">
        <f>'Training plan'!B15</f>
        <v>45606</v>
      </c>
      <c r="E22" s="237" t="s">
        <v>307</v>
      </c>
      <c r="F22" s="593"/>
      <c r="G22" s="144"/>
      <c r="H22" s="234"/>
      <c r="I22" s="145"/>
      <c r="J22" s="145"/>
      <c r="K22" s="234"/>
      <c r="L22" s="146"/>
    </row>
    <row r="23" spans="1:12" ht="45" customHeight="1" x14ac:dyDescent="0.25">
      <c r="A23" s="594"/>
      <c r="B23" s="593"/>
      <c r="C23" s="237" t="s">
        <v>320</v>
      </c>
      <c r="D23" s="141">
        <f>'Training plan'!B16</f>
        <v>45607</v>
      </c>
      <c r="E23" s="237" t="s">
        <v>307</v>
      </c>
      <c r="F23" s="593"/>
      <c r="G23" s="144"/>
      <c r="H23" s="234"/>
      <c r="I23" s="145"/>
      <c r="J23" s="145"/>
      <c r="K23" s="234"/>
      <c r="L23" s="146"/>
    </row>
    <row r="24" spans="1:12" ht="45" customHeight="1" x14ac:dyDescent="0.25">
      <c r="A24" s="594"/>
      <c r="B24" s="593"/>
      <c r="C24" s="237" t="s">
        <v>321</v>
      </c>
      <c r="D24" s="141">
        <f>'Training plan'!B17</f>
        <v>45608</v>
      </c>
      <c r="E24" s="237" t="s">
        <v>307</v>
      </c>
      <c r="F24" s="593"/>
      <c r="G24" s="144"/>
      <c r="H24" s="234"/>
      <c r="I24" s="145"/>
      <c r="J24" s="145"/>
      <c r="K24" s="234"/>
      <c r="L24" s="146"/>
    </row>
    <row r="25" spans="1:12" ht="45" customHeight="1" x14ac:dyDescent="0.25">
      <c r="A25" s="594"/>
      <c r="B25" s="593"/>
      <c r="C25" s="237" t="s">
        <v>322</v>
      </c>
      <c r="D25" s="141">
        <f>'Training plan'!B18</f>
        <v>45609</v>
      </c>
      <c r="E25" s="237" t="s">
        <v>307</v>
      </c>
      <c r="F25" s="593"/>
      <c r="G25" s="144"/>
      <c r="H25" s="234"/>
      <c r="I25" s="145"/>
      <c r="J25" s="145"/>
      <c r="K25" s="234"/>
      <c r="L25" s="146"/>
    </row>
    <row r="26" spans="1:12" ht="45" customHeight="1" x14ac:dyDescent="0.25">
      <c r="A26" s="594"/>
      <c r="B26" s="593"/>
      <c r="C26" s="237" t="s">
        <v>323</v>
      </c>
      <c r="D26" s="141">
        <f>'Training plan'!B19</f>
        <v>45610</v>
      </c>
      <c r="E26" s="237" t="s">
        <v>307</v>
      </c>
      <c r="F26" s="593"/>
      <c r="G26" s="144"/>
      <c r="H26" s="234"/>
      <c r="I26" s="145"/>
      <c r="J26" s="145"/>
      <c r="K26" s="234"/>
      <c r="L26" s="146"/>
    </row>
    <row r="27" spans="1:12" ht="36.950000000000003" customHeight="1" x14ac:dyDescent="0.25">
      <c r="A27" s="594"/>
      <c r="B27" s="593"/>
      <c r="C27" s="237" t="s">
        <v>324</v>
      </c>
      <c r="D27" s="141">
        <f>'Training plan'!B20</f>
        <v>45612</v>
      </c>
      <c r="E27" s="237" t="s">
        <v>307</v>
      </c>
      <c r="F27" s="593"/>
      <c r="G27" s="144"/>
      <c r="H27" s="234"/>
      <c r="I27" s="145"/>
      <c r="J27" s="145"/>
      <c r="K27" s="234"/>
      <c r="L27" s="146"/>
    </row>
    <row r="28" spans="1:12" ht="20.100000000000001" customHeight="1" thickBot="1" x14ac:dyDescent="0.3">
      <c r="A28" s="584" t="s">
        <v>325</v>
      </c>
      <c r="B28" s="584"/>
      <c r="C28" s="584"/>
      <c r="D28" s="585" t="s">
        <v>326</v>
      </c>
      <c r="E28" s="585"/>
      <c r="F28" s="585"/>
      <c r="G28" s="144"/>
      <c r="H28" s="234"/>
      <c r="I28" s="145"/>
      <c r="J28" s="145"/>
      <c r="K28" s="234"/>
      <c r="L28" s="146"/>
    </row>
    <row r="29" spans="1:12" ht="45" customHeight="1" thickBot="1" x14ac:dyDescent="0.3">
      <c r="A29" s="586" t="s">
        <v>327</v>
      </c>
      <c r="B29" s="587"/>
      <c r="C29" s="588"/>
      <c r="D29" s="589" t="s">
        <v>298</v>
      </c>
      <c r="E29" s="590"/>
      <c r="F29" s="591"/>
      <c r="G29" s="144"/>
      <c r="H29" s="234"/>
      <c r="I29" s="145"/>
      <c r="J29" s="145"/>
      <c r="K29" s="234"/>
      <c r="L29" s="146"/>
    </row>
    <row r="30" spans="1:12" ht="9.9499999999999993" customHeight="1" x14ac:dyDescent="0.25">
      <c r="A30" s="139"/>
      <c r="B30" s="139"/>
      <c r="C30" s="139"/>
      <c r="D30" s="56"/>
      <c r="E30" s="56"/>
      <c r="F30" s="56"/>
      <c r="G30" s="144"/>
      <c r="H30" s="234"/>
      <c r="I30" s="145"/>
      <c r="J30" s="145"/>
      <c r="K30" s="234"/>
      <c r="L30" s="146"/>
    </row>
    <row r="31" spans="1:12" ht="35.1" customHeight="1" x14ac:dyDescent="0.25">
      <c r="A31" s="140" t="s">
        <v>299</v>
      </c>
      <c r="B31" s="140" t="s">
        <v>300</v>
      </c>
      <c r="C31" s="140" t="s">
        <v>301</v>
      </c>
      <c r="D31" s="140" t="s">
        <v>104</v>
      </c>
      <c r="E31" s="140" t="s">
        <v>302</v>
      </c>
      <c r="F31" s="140" t="s">
        <v>303</v>
      </c>
      <c r="G31" s="144"/>
      <c r="H31" s="234"/>
      <c r="I31" s="145"/>
      <c r="J31" s="145"/>
      <c r="K31" s="234"/>
      <c r="L31" s="146"/>
    </row>
    <row r="32" spans="1:12" ht="50.1" customHeight="1" x14ac:dyDescent="0.25">
      <c r="A32" s="594" t="s">
        <v>328</v>
      </c>
      <c r="B32" s="593" t="s">
        <v>329</v>
      </c>
      <c r="C32" s="237" t="s">
        <v>330</v>
      </c>
      <c r="D32" s="141">
        <f>'Training plan'!B21</f>
        <v>45613</v>
      </c>
      <c r="E32" s="237" t="s">
        <v>307</v>
      </c>
      <c r="F32" s="593" t="s">
        <v>331</v>
      </c>
      <c r="G32" s="144"/>
      <c r="H32" s="234"/>
      <c r="I32" s="145"/>
      <c r="J32" s="145"/>
      <c r="K32" s="234"/>
      <c r="L32" s="146"/>
    </row>
    <row r="33" spans="1:12" ht="50.1" customHeight="1" x14ac:dyDescent="0.25">
      <c r="A33" s="594"/>
      <c r="B33" s="593"/>
      <c r="C33" s="237" t="s">
        <v>332</v>
      </c>
      <c r="D33" s="141">
        <f>'Training plan'!B22</f>
        <v>45614</v>
      </c>
      <c r="E33" s="237" t="s">
        <v>307</v>
      </c>
      <c r="F33" s="593"/>
      <c r="G33" s="144"/>
      <c r="H33" s="234"/>
      <c r="I33" s="145"/>
      <c r="J33" s="145"/>
      <c r="K33" s="234"/>
      <c r="L33" s="146"/>
    </row>
    <row r="34" spans="1:12" ht="50.1" customHeight="1" x14ac:dyDescent="0.25">
      <c r="A34" s="594"/>
      <c r="B34" s="593"/>
      <c r="C34" s="237" t="s">
        <v>333</v>
      </c>
      <c r="D34" s="141">
        <f>'Training plan'!B23</f>
        <v>45615</v>
      </c>
      <c r="E34" s="237" t="s">
        <v>307</v>
      </c>
      <c r="F34" s="593"/>
      <c r="G34" s="144"/>
      <c r="H34" s="234"/>
      <c r="I34" s="145"/>
      <c r="J34" s="145"/>
      <c r="K34" s="234"/>
      <c r="L34" s="146"/>
    </row>
    <row r="35" spans="1:12" ht="50.1" customHeight="1" x14ac:dyDescent="0.25">
      <c r="A35" s="594"/>
      <c r="B35" s="593"/>
      <c r="C35" s="237" t="s">
        <v>334</v>
      </c>
      <c r="D35" s="141">
        <f>'Training plan'!B24</f>
        <v>45616</v>
      </c>
      <c r="E35" s="237" t="s">
        <v>307</v>
      </c>
      <c r="F35" s="593"/>
      <c r="G35" s="144"/>
      <c r="H35" s="234"/>
      <c r="I35" s="145"/>
      <c r="J35" s="145"/>
      <c r="K35" s="234"/>
      <c r="L35" s="146"/>
    </row>
    <row r="36" spans="1:12" ht="50.1" customHeight="1" x14ac:dyDescent="0.25">
      <c r="A36" s="594"/>
      <c r="B36" s="593"/>
      <c r="C36" s="237" t="s">
        <v>335</v>
      </c>
      <c r="D36" s="141">
        <f>'Training plan'!B25</f>
        <v>45617</v>
      </c>
      <c r="E36" s="237" t="s">
        <v>307</v>
      </c>
      <c r="F36" s="593"/>
      <c r="G36" s="144"/>
      <c r="H36" s="234"/>
      <c r="I36" s="145"/>
      <c r="J36" s="145"/>
      <c r="K36" s="234"/>
      <c r="L36" s="146"/>
    </row>
    <row r="37" spans="1:12" ht="21" customHeight="1" x14ac:dyDescent="0.25">
      <c r="A37" s="607" t="s">
        <v>336</v>
      </c>
      <c r="B37" s="607"/>
      <c r="C37" s="607"/>
      <c r="D37" s="607"/>
      <c r="E37" s="607"/>
      <c r="F37" s="607"/>
      <c r="G37" s="144"/>
      <c r="H37" s="234"/>
      <c r="I37" s="145"/>
      <c r="J37" s="145"/>
      <c r="K37" s="234"/>
      <c r="L37" s="146"/>
    </row>
    <row r="38" spans="1:12" ht="6.95" customHeight="1" thickBot="1" x14ac:dyDescent="0.3">
      <c r="A38" s="138"/>
      <c r="B38" s="138"/>
      <c r="C38" s="138"/>
      <c r="D38" s="138"/>
      <c r="E38" s="138"/>
      <c r="F38" s="138"/>
      <c r="G38" s="144"/>
      <c r="H38" s="234"/>
      <c r="I38" s="145"/>
      <c r="J38" s="145"/>
      <c r="K38" s="234"/>
      <c r="L38" s="146"/>
    </row>
    <row r="39" spans="1:12" ht="20.100000000000001" customHeight="1" thickBot="1" x14ac:dyDescent="0.3">
      <c r="A39" s="597" t="s">
        <v>337</v>
      </c>
      <c r="B39" s="598"/>
      <c r="C39" s="599"/>
      <c r="D39" s="600" t="s">
        <v>338</v>
      </c>
      <c r="E39" s="601"/>
      <c r="F39" s="602"/>
      <c r="G39" s="147"/>
      <c r="H39" s="234"/>
      <c r="I39" s="145"/>
      <c r="J39" s="145"/>
      <c r="K39" s="234"/>
      <c r="L39" s="146"/>
    </row>
    <row r="40" spans="1:12" ht="45" customHeight="1" thickBot="1" x14ac:dyDescent="0.3">
      <c r="A40" s="603" t="s">
        <v>339</v>
      </c>
      <c r="B40" s="604"/>
      <c r="C40" s="605"/>
      <c r="D40" s="589" t="s">
        <v>298</v>
      </c>
      <c r="E40" s="590"/>
      <c r="F40" s="591"/>
      <c r="G40" s="147"/>
      <c r="H40" s="234"/>
      <c r="I40" s="145"/>
      <c r="J40" s="145"/>
      <c r="K40" s="234"/>
      <c r="L40" s="146"/>
    </row>
    <row r="41" spans="1:12" ht="9.9499999999999993" customHeight="1" x14ac:dyDescent="0.25">
      <c r="A41" s="139"/>
      <c r="B41" s="139"/>
      <c r="C41" s="139"/>
      <c r="D41" s="56"/>
      <c r="E41" s="56"/>
      <c r="F41" s="56"/>
      <c r="G41" s="147"/>
      <c r="H41" s="234"/>
      <c r="I41" s="145"/>
      <c r="J41" s="145"/>
      <c r="K41" s="234"/>
      <c r="L41" s="146"/>
    </row>
    <row r="42" spans="1:12" ht="35.1" customHeight="1" x14ac:dyDescent="0.25">
      <c r="A42" s="140" t="s">
        <v>299</v>
      </c>
      <c r="B42" s="140" t="s">
        <v>300</v>
      </c>
      <c r="C42" s="140" t="s">
        <v>301</v>
      </c>
      <c r="D42" s="140" t="s">
        <v>104</v>
      </c>
      <c r="E42" s="140" t="s">
        <v>302</v>
      </c>
      <c r="F42" s="140" t="s">
        <v>303</v>
      </c>
      <c r="G42" s="147"/>
      <c r="H42" s="234"/>
      <c r="I42" s="145"/>
      <c r="J42" s="145"/>
      <c r="K42" s="234"/>
      <c r="L42" s="146"/>
    </row>
    <row r="43" spans="1:12" ht="99.95" customHeight="1" x14ac:dyDescent="0.25">
      <c r="A43" s="592" t="s">
        <v>340</v>
      </c>
      <c r="B43" s="593" t="s">
        <v>341</v>
      </c>
      <c r="C43" s="237" t="s">
        <v>342</v>
      </c>
      <c r="D43" s="141">
        <f>'Training plan'!B26</f>
        <v>45619</v>
      </c>
      <c r="E43" s="237" t="s">
        <v>307</v>
      </c>
      <c r="F43" s="593" t="s">
        <v>331</v>
      </c>
      <c r="G43" s="147"/>
      <c r="H43" s="234"/>
      <c r="I43" s="145"/>
      <c r="J43" s="145"/>
      <c r="K43" s="234"/>
      <c r="L43" s="146"/>
    </row>
    <row r="44" spans="1:12" ht="99.95" customHeight="1" x14ac:dyDescent="0.25">
      <c r="A44" s="592"/>
      <c r="B44" s="593"/>
      <c r="C44" s="237" t="s">
        <v>343</v>
      </c>
      <c r="D44" s="141">
        <f>'Training plan'!B27</f>
        <v>45620</v>
      </c>
      <c r="E44" s="237" t="s">
        <v>307</v>
      </c>
      <c r="F44" s="593"/>
      <c r="G44" s="147"/>
      <c r="H44" s="234"/>
      <c r="I44" s="145"/>
      <c r="J44" s="145"/>
      <c r="K44" s="234"/>
      <c r="L44" s="146"/>
    </row>
    <row r="45" spans="1:12" ht="99.95" customHeight="1" x14ac:dyDescent="0.25">
      <c r="A45" s="592"/>
      <c r="B45" s="593"/>
      <c r="C45" s="237" t="s">
        <v>344</v>
      </c>
      <c r="D45" s="141">
        <f>'Training plan'!B28</f>
        <v>45621</v>
      </c>
      <c r="E45" s="237" t="s">
        <v>307</v>
      </c>
      <c r="F45" s="593"/>
      <c r="G45" s="147"/>
      <c r="H45" s="234"/>
      <c r="I45" s="145"/>
      <c r="J45" s="145"/>
      <c r="K45" s="234"/>
      <c r="L45" s="146"/>
    </row>
    <row r="46" spans="1:12" ht="99.95" customHeight="1" x14ac:dyDescent="0.25">
      <c r="A46" s="592"/>
      <c r="B46" s="593"/>
      <c r="C46" s="237" t="s">
        <v>345</v>
      </c>
      <c r="D46" s="141">
        <f>'Training plan'!B29</f>
        <v>45622</v>
      </c>
      <c r="E46" s="237" t="s">
        <v>307</v>
      </c>
      <c r="F46" s="593"/>
      <c r="G46" s="147"/>
      <c r="H46" s="234"/>
      <c r="I46" s="145"/>
      <c r="J46" s="145"/>
      <c r="K46" s="234"/>
      <c r="L46" s="146"/>
    </row>
    <row r="47" spans="1:12" ht="35.450000000000003" customHeight="1" x14ac:dyDescent="0.25">
      <c r="A47" s="592"/>
      <c r="B47" s="593"/>
      <c r="C47" s="237" t="s">
        <v>346</v>
      </c>
      <c r="D47" s="141">
        <f>'Training plan'!B30</f>
        <v>45623</v>
      </c>
      <c r="E47" s="237" t="s">
        <v>307</v>
      </c>
      <c r="F47" s="593"/>
      <c r="G47" s="147"/>
      <c r="H47" s="234"/>
      <c r="I47" s="145"/>
      <c r="J47" s="145"/>
      <c r="K47" s="234"/>
      <c r="L47" s="146"/>
    </row>
    <row r="48" spans="1:12" ht="20.100000000000001" customHeight="1" thickBot="1" x14ac:dyDescent="0.3">
      <c r="A48" s="584" t="s">
        <v>347</v>
      </c>
      <c r="B48" s="584"/>
      <c r="C48" s="584"/>
      <c r="D48" s="585" t="s">
        <v>502</v>
      </c>
      <c r="E48" s="585"/>
      <c r="F48" s="585"/>
      <c r="G48" s="147"/>
      <c r="H48" s="234"/>
      <c r="I48" s="145"/>
      <c r="J48" s="145"/>
      <c r="K48" s="234"/>
      <c r="L48" s="146"/>
    </row>
    <row r="49" spans="1:12" ht="45" customHeight="1" thickBot="1" x14ac:dyDescent="0.3">
      <c r="A49" s="586" t="s">
        <v>348</v>
      </c>
      <c r="B49" s="587"/>
      <c r="C49" s="588"/>
      <c r="D49" s="589" t="s">
        <v>298</v>
      </c>
      <c r="E49" s="590"/>
      <c r="F49" s="591"/>
      <c r="G49" s="147"/>
      <c r="H49" s="234"/>
      <c r="I49" s="145"/>
      <c r="J49" s="145"/>
      <c r="K49" s="234"/>
      <c r="L49" s="146"/>
    </row>
    <row r="50" spans="1:12" ht="9.9499999999999993" customHeight="1" x14ac:dyDescent="0.25">
      <c r="A50" s="139"/>
      <c r="B50" s="139"/>
      <c r="C50" s="139"/>
      <c r="D50" s="56"/>
      <c r="E50" s="56"/>
      <c r="F50" s="56"/>
      <c r="G50" s="147"/>
      <c r="H50" s="234"/>
      <c r="I50" s="145"/>
      <c r="J50" s="145"/>
      <c r="K50" s="234"/>
      <c r="L50" s="146"/>
    </row>
    <row r="51" spans="1:12" ht="35.1" customHeight="1" x14ac:dyDescent="0.25">
      <c r="A51" s="140" t="s">
        <v>299</v>
      </c>
      <c r="B51" s="140" t="s">
        <v>300</v>
      </c>
      <c r="C51" s="140" t="s">
        <v>301</v>
      </c>
      <c r="D51" s="140" t="s">
        <v>104</v>
      </c>
      <c r="E51" s="140" t="s">
        <v>302</v>
      </c>
      <c r="F51" s="140" t="s">
        <v>303</v>
      </c>
      <c r="G51" s="147"/>
      <c r="H51" s="234"/>
      <c r="I51" s="145"/>
      <c r="J51" s="145"/>
      <c r="K51" s="234"/>
      <c r="L51" s="146"/>
    </row>
    <row r="52" spans="1:12" ht="39.950000000000003" customHeight="1" x14ac:dyDescent="0.25">
      <c r="A52" s="594" t="s">
        <v>349</v>
      </c>
      <c r="B52" s="593" t="s">
        <v>350</v>
      </c>
      <c r="C52" s="237" t="s">
        <v>351</v>
      </c>
      <c r="D52" s="141">
        <f>'Training plan'!B31</f>
        <v>45624</v>
      </c>
      <c r="E52" s="237" t="s">
        <v>307</v>
      </c>
      <c r="F52" s="593" t="s">
        <v>331</v>
      </c>
      <c r="G52" s="147"/>
      <c r="H52" s="234"/>
      <c r="I52" s="145"/>
      <c r="J52" s="145"/>
      <c r="K52" s="234"/>
      <c r="L52" s="146"/>
    </row>
    <row r="53" spans="1:12" ht="39.950000000000003" customHeight="1" x14ac:dyDescent="0.25">
      <c r="A53" s="594"/>
      <c r="B53" s="593"/>
      <c r="C53" s="237" t="s">
        <v>352</v>
      </c>
      <c r="D53" s="141">
        <f>'Training plan'!B32</f>
        <v>45626</v>
      </c>
      <c r="E53" s="237" t="s">
        <v>307</v>
      </c>
      <c r="F53" s="593"/>
      <c r="G53" s="147"/>
      <c r="H53" s="234"/>
      <c r="I53" s="145"/>
      <c r="J53" s="145"/>
      <c r="K53" s="234"/>
      <c r="L53" s="146"/>
    </row>
    <row r="54" spans="1:12" ht="39.950000000000003" customHeight="1" x14ac:dyDescent="0.25">
      <c r="A54" s="594"/>
      <c r="B54" s="593"/>
      <c r="C54" s="237" t="s">
        <v>353</v>
      </c>
      <c r="D54" s="141">
        <f>'Training plan'!B33</f>
        <v>45627</v>
      </c>
      <c r="E54" s="237" t="s">
        <v>307</v>
      </c>
      <c r="F54" s="593"/>
      <c r="G54" s="147"/>
      <c r="H54" s="234"/>
      <c r="I54" s="145"/>
      <c r="J54" s="145"/>
      <c r="K54" s="234"/>
      <c r="L54" s="146"/>
    </row>
    <row r="55" spans="1:12" ht="39.950000000000003" customHeight="1" x14ac:dyDescent="0.25">
      <c r="A55" s="594"/>
      <c r="B55" s="593"/>
      <c r="C55" s="237" t="s">
        <v>354</v>
      </c>
      <c r="D55" s="141">
        <f>'Training plan'!B34</f>
        <v>45628</v>
      </c>
      <c r="E55" s="237" t="s">
        <v>307</v>
      </c>
      <c r="F55" s="593"/>
      <c r="G55" s="147"/>
      <c r="H55" s="234"/>
      <c r="I55" s="145"/>
      <c r="J55" s="145"/>
      <c r="K55" s="234"/>
      <c r="L55" s="146"/>
    </row>
    <row r="56" spans="1:12" ht="39.950000000000003" customHeight="1" x14ac:dyDescent="0.25">
      <c r="A56" s="594"/>
      <c r="B56" s="593"/>
      <c r="C56" s="237" t="s">
        <v>355</v>
      </c>
      <c r="D56" s="141">
        <f>'Training plan'!B35</f>
        <v>45629</v>
      </c>
      <c r="E56" s="237" t="s">
        <v>307</v>
      </c>
      <c r="F56" s="593"/>
      <c r="G56" s="147"/>
      <c r="H56" s="234"/>
      <c r="I56" s="145"/>
      <c r="J56" s="145"/>
      <c r="K56" s="234"/>
      <c r="L56" s="146"/>
    </row>
    <row r="57" spans="1:12" ht="22.5" customHeight="1" x14ac:dyDescent="0.25">
      <c r="A57" s="607" t="s">
        <v>356</v>
      </c>
      <c r="B57" s="607"/>
      <c r="C57" s="607"/>
      <c r="D57" s="607"/>
      <c r="E57" s="607"/>
      <c r="F57" s="607"/>
      <c r="G57" s="147"/>
      <c r="H57" s="234"/>
      <c r="I57" s="145"/>
      <c r="J57" s="145"/>
      <c r="K57" s="234"/>
      <c r="L57" s="146"/>
    </row>
    <row r="58" spans="1:12" ht="6.95" customHeight="1" thickBot="1" x14ac:dyDescent="0.3">
      <c r="A58" s="138"/>
      <c r="B58" s="138"/>
      <c r="C58" s="138"/>
      <c r="D58" s="138"/>
      <c r="E58" s="138"/>
      <c r="F58" s="138"/>
      <c r="G58" s="147"/>
      <c r="H58" s="234"/>
      <c r="I58" s="145"/>
      <c r="J58" s="145"/>
      <c r="K58" s="234"/>
      <c r="L58" s="146"/>
    </row>
    <row r="59" spans="1:12" ht="20.100000000000001" customHeight="1" thickBot="1" x14ac:dyDescent="0.3">
      <c r="A59" s="597" t="s">
        <v>357</v>
      </c>
      <c r="B59" s="598"/>
      <c r="C59" s="599"/>
      <c r="D59" s="600" t="s">
        <v>358</v>
      </c>
      <c r="E59" s="601"/>
      <c r="F59" s="602"/>
      <c r="G59" s="147"/>
      <c r="H59" s="234"/>
      <c r="I59" s="145"/>
      <c r="J59" s="145"/>
      <c r="K59" s="234"/>
      <c r="L59" s="146"/>
    </row>
    <row r="60" spans="1:12" ht="45" customHeight="1" thickBot="1" x14ac:dyDescent="0.3">
      <c r="A60" s="603" t="s">
        <v>359</v>
      </c>
      <c r="B60" s="604"/>
      <c r="C60" s="605"/>
      <c r="D60" s="589" t="s">
        <v>298</v>
      </c>
      <c r="E60" s="590"/>
      <c r="F60" s="591"/>
      <c r="G60" s="147"/>
      <c r="H60" s="234"/>
      <c r="I60" s="145"/>
      <c r="J60" s="145"/>
      <c r="K60" s="234"/>
      <c r="L60" s="146"/>
    </row>
    <row r="61" spans="1:12" ht="6.95" customHeight="1" x14ac:dyDescent="0.25">
      <c r="A61" s="139"/>
      <c r="B61" s="139"/>
      <c r="C61" s="139"/>
      <c r="D61" s="56"/>
      <c r="E61" s="56"/>
      <c r="F61" s="56"/>
      <c r="G61" s="147"/>
      <c r="H61" s="234"/>
      <c r="I61" s="145"/>
      <c r="J61" s="145"/>
      <c r="K61" s="234"/>
      <c r="L61" s="146"/>
    </row>
    <row r="62" spans="1:12" ht="35.1" customHeight="1" x14ac:dyDescent="0.25">
      <c r="A62" s="140" t="s">
        <v>299</v>
      </c>
      <c r="B62" s="140" t="s">
        <v>300</v>
      </c>
      <c r="C62" s="140" t="s">
        <v>301</v>
      </c>
      <c r="D62" s="140" t="s">
        <v>104</v>
      </c>
      <c r="E62" s="140" t="s">
        <v>302</v>
      </c>
      <c r="F62" s="140" t="s">
        <v>303</v>
      </c>
      <c r="G62" s="147"/>
      <c r="H62" s="234"/>
      <c r="I62" s="145"/>
      <c r="J62" s="145"/>
      <c r="K62" s="234"/>
      <c r="L62" s="146"/>
    </row>
    <row r="63" spans="1:12" ht="84.95" customHeight="1" x14ac:dyDescent="0.25">
      <c r="A63" s="594" t="s">
        <v>360</v>
      </c>
      <c r="B63" s="593" t="s">
        <v>361</v>
      </c>
      <c r="C63" s="237" t="s">
        <v>362</v>
      </c>
      <c r="D63" s="141">
        <f>'Training plan'!B36</f>
        <v>45630</v>
      </c>
      <c r="E63" s="237" t="s">
        <v>307</v>
      </c>
      <c r="F63" s="593" t="s">
        <v>331</v>
      </c>
      <c r="G63" s="147"/>
      <c r="H63" s="234"/>
      <c r="I63" s="145"/>
      <c r="J63" s="145"/>
      <c r="K63" s="234"/>
      <c r="L63" s="146"/>
    </row>
    <row r="64" spans="1:12" ht="84.95" customHeight="1" x14ac:dyDescent="0.25">
      <c r="A64" s="594"/>
      <c r="B64" s="593"/>
      <c r="C64" s="237" t="s">
        <v>363</v>
      </c>
      <c r="D64" s="141">
        <f>'Training plan'!B37</f>
        <v>45631</v>
      </c>
      <c r="E64" s="237" t="s">
        <v>307</v>
      </c>
      <c r="F64" s="593"/>
      <c r="G64" s="147"/>
      <c r="H64" s="234"/>
      <c r="I64" s="145"/>
      <c r="J64" s="145"/>
      <c r="K64" s="234"/>
      <c r="L64" s="146"/>
    </row>
    <row r="65" spans="1:12" ht="84.95" customHeight="1" x14ac:dyDescent="0.25">
      <c r="A65" s="606"/>
      <c r="B65" s="593"/>
      <c r="C65" s="237" t="s">
        <v>364</v>
      </c>
      <c r="D65" s="141">
        <f>'Training plan'!B38</f>
        <v>45633</v>
      </c>
      <c r="E65" s="237" t="s">
        <v>307</v>
      </c>
      <c r="F65" s="593"/>
      <c r="G65" s="147"/>
      <c r="H65" s="234"/>
      <c r="I65" s="145"/>
      <c r="J65" s="145"/>
      <c r="K65" s="234"/>
      <c r="L65" s="146"/>
    </row>
    <row r="66" spans="1:12" ht="84.95" customHeight="1" x14ac:dyDescent="0.25">
      <c r="A66" s="606"/>
      <c r="B66" s="593"/>
      <c r="C66" s="237" t="s">
        <v>365</v>
      </c>
      <c r="D66" s="141">
        <f>'Training plan'!B39</f>
        <v>45634</v>
      </c>
      <c r="E66" s="237" t="s">
        <v>307</v>
      </c>
      <c r="F66" s="593"/>
      <c r="G66" s="147"/>
      <c r="H66" s="234"/>
      <c r="I66" s="145"/>
      <c r="J66" s="145"/>
      <c r="K66" s="234"/>
      <c r="L66" s="146"/>
    </row>
    <row r="67" spans="1:12" ht="84.95" customHeight="1" x14ac:dyDescent="0.25">
      <c r="A67" s="606"/>
      <c r="B67" s="593"/>
      <c r="C67" s="237" t="s">
        <v>366</v>
      </c>
      <c r="D67" s="141">
        <f>'Training plan'!B40</f>
        <v>45635</v>
      </c>
      <c r="E67" s="237" t="s">
        <v>307</v>
      </c>
      <c r="F67" s="593"/>
      <c r="G67" s="147"/>
      <c r="H67" s="234"/>
      <c r="I67" s="145"/>
      <c r="J67" s="145"/>
      <c r="K67" s="234"/>
      <c r="L67" s="146"/>
    </row>
    <row r="68" spans="1:12" ht="20.100000000000001" customHeight="1" thickBot="1" x14ac:dyDescent="0.3">
      <c r="A68" s="584" t="s">
        <v>367</v>
      </c>
      <c r="B68" s="584"/>
      <c r="C68" s="584"/>
      <c r="D68" s="585" t="s">
        <v>368</v>
      </c>
      <c r="E68" s="585"/>
      <c r="F68" s="585"/>
      <c r="G68" s="147"/>
      <c r="H68" s="234"/>
      <c r="I68" s="145"/>
      <c r="J68" s="145"/>
      <c r="K68" s="234"/>
      <c r="L68" s="146"/>
    </row>
    <row r="69" spans="1:12" ht="45" customHeight="1" thickBot="1" x14ac:dyDescent="0.3">
      <c r="A69" s="586" t="s">
        <v>369</v>
      </c>
      <c r="B69" s="587"/>
      <c r="C69" s="588"/>
      <c r="D69" s="589" t="s">
        <v>298</v>
      </c>
      <c r="E69" s="590"/>
      <c r="F69" s="591"/>
      <c r="G69" s="147"/>
      <c r="H69" s="234"/>
      <c r="I69" s="145"/>
      <c r="J69" s="145"/>
      <c r="K69" s="234"/>
      <c r="L69" s="146"/>
    </row>
    <row r="70" spans="1:12" ht="9.9499999999999993" customHeight="1" x14ac:dyDescent="0.25">
      <c r="A70" s="139"/>
      <c r="B70" s="139"/>
      <c r="C70" s="139"/>
      <c r="D70" s="56"/>
      <c r="E70" s="56"/>
      <c r="F70" s="56"/>
      <c r="G70" s="147"/>
      <c r="H70" s="234"/>
      <c r="I70" s="145"/>
      <c r="J70" s="145"/>
      <c r="K70" s="234"/>
      <c r="L70" s="146"/>
    </row>
    <row r="71" spans="1:12" ht="35.1" customHeight="1" x14ac:dyDescent="0.25">
      <c r="A71" s="140" t="s">
        <v>299</v>
      </c>
      <c r="B71" s="140" t="s">
        <v>300</v>
      </c>
      <c r="C71" s="140" t="s">
        <v>301</v>
      </c>
      <c r="D71" s="140" t="s">
        <v>104</v>
      </c>
      <c r="E71" s="140" t="s">
        <v>302</v>
      </c>
      <c r="F71" s="140" t="s">
        <v>303</v>
      </c>
      <c r="G71" s="147"/>
      <c r="H71" s="234"/>
      <c r="I71" s="145"/>
      <c r="J71" s="145"/>
      <c r="K71" s="234"/>
      <c r="L71" s="146"/>
    </row>
    <row r="72" spans="1:12" ht="86.1" customHeight="1" x14ac:dyDescent="0.25">
      <c r="A72" s="595" t="s">
        <v>370</v>
      </c>
      <c r="B72" s="596" t="s">
        <v>371</v>
      </c>
      <c r="C72" s="238" t="s">
        <v>372</v>
      </c>
      <c r="D72" s="141">
        <f>'Training plan'!B41</f>
        <v>45636</v>
      </c>
      <c r="E72" s="238" t="s">
        <v>307</v>
      </c>
      <c r="F72" s="596" t="s">
        <v>331</v>
      </c>
      <c r="G72" s="147"/>
      <c r="H72" s="234"/>
      <c r="I72" s="145"/>
      <c r="J72" s="145"/>
      <c r="K72" s="234"/>
      <c r="L72" s="146"/>
    </row>
    <row r="73" spans="1:12" ht="86.1" customHeight="1" x14ac:dyDescent="0.25">
      <c r="A73" s="595"/>
      <c r="B73" s="596"/>
      <c r="C73" s="238" t="s">
        <v>373</v>
      </c>
      <c r="D73" s="141">
        <f>'Training plan'!B42</f>
        <v>45637</v>
      </c>
      <c r="E73" s="238" t="s">
        <v>307</v>
      </c>
      <c r="F73" s="596"/>
      <c r="G73" s="147"/>
      <c r="H73" s="234"/>
      <c r="I73" s="145"/>
      <c r="J73" s="145"/>
      <c r="K73" s="234"/>
      <c r="L73" s="146"/>
    </row>
    <row r="74" spans="1:12" ht="86.1" customHeight="1" x14ac:dyDescent="0.25">
      <c r="A74" s="595"/>
      <c r="B74" s="596"/>
      <c r="C74" s="238" t="s">
        <v>374</v>
      </c>
      <c r="D74" s="141">
        <f>'Training plan'!B43</f>
        <v>45638</v>
      </c>
      <c r="E74" s="238"/>
      <c r="F74" s="596"/>
      <c r="G74" s="147"/>
      <c r="H74" s="234"/>
      <c r="I74" s="145"/>
      <c r="J74" s="145"/>
      <c r="K74" s="234"/>
      <c r="L74" s="146"/>
    </row>
    <row r="75" spans="1:12" ht="86.1" customHeight="1" x14ac:dyDescent="0.25">
      <c r="A75" s="595"/>
      <c r="B75" s="596"/>
      <c r="C75" s="238" t="s">
        <v>375</v>
      </c>
      <c r="D75" s="141">
        <f>'Training plan'!B44</f>
        <v>45641</v>
      </c>
      <c r="E75" s="238" t="s">
        <v>307</v>
      </c>
      <c r="F75" s="596"/>
      <c r="G75" s="147"/>
      <c r="H75" s="234"/>
      <c r="I75" s="145"/>
      <c r="J75" s="145"/>
      <c r="K75" s="234"/>
      <c r="L75" s="146"/>
    </row>
    <row r="76" spans="1:12" ht="79.5" customHeight="1" x14ac:dyDescent="0.25">
      <c r="A76" s="595"/>
      <c r="B76" s="596"/>
      <c r="C76" s="238" t="s">
        <v>376</v>
      </c>
      <c r="D76" s="141">
        <f>'Training plan'!B45</f>
        <v>45643</v>
      </c>
      <c r="E76" s="238" t="s">
        <v>307</v>
      </c>
      <c r="F76" s="596"/>
      <c r="G76" s="147"/>
      <c r="H76" s="234"/>
      <c r="I76" s="145"/>
      <c r="J76" s="145"/>
      <c r="K76" s="234"/>
      <c r="L76" s="146"/>
    </row>
    <row r="77" spans="1:12" ht="11.1" hidden="1" customHeight="1" x14ac:dyDescent="0.25">
      <c r="A77" s="595"/>
      <c r="B77" s="596"/>
      <c r="C77" s="238" t="s">
        <v>376</v>
      </c>
      <c r="D77" s="233"/>
      <c r="E77" s="238" t="s">
        <v>307</v>
      </c>
      <c r="F77" s="596"/>
      <c r="G77" s="147"/>
      <c r="H77" s="234"/>
      <c r="I77" s="145"/>
      <c r="J77" s="145"/>
      <c r="K77" s="234"/>
      <c r="L77" s="146"/>
    </row>
    <row r="78" spans="1:12" ht="20.100000000000001" customHeight="1" thickBot="1" x14ac:dyDescent="0.3">
      <c r="A78" s="584" t="s">
        <v>377</v>
      </c>
      <c r="B78" s="584"/>
      <c r="C78" s="584"/>
      <c r="D78" s="585" t="s">
        <v>378</v>
      </c>
      <c r="E78" s="585"/>
      <c r="F78" s="585"/>
      <c r="G78" s="147"/>
      <c r="H78" s="234"/>
      <c r="I78" s="145"/>
      <c r="J78" s="145"/>
      <c r="K78" s="234"/>
      <c r="L78" s="146"/>
    </row>
    <row r="79" spans="1:12" ht="45" customHeight="1" thickBot="1" x14ac:dyDescent="0.3">
      <c r="A79" s="586" t="s">
        <v>379</v>
      </c>
      <c r="B79" s="587"/>
      <c r="C79" s="588"/>
      <c r="D79" s="589" t="s">
        <v>298</v>
      </c>
      <c r="E79" s="590"/>
      <c r="F79" s="591"/>
      <c r="G79" s="147"/>
      <c r="H79" s="234"/>
      <c r="I79" s="145"/>
      <c r="J79" s="145"/>
      <c r="K79" s="234"/>
      <c r="L79" s="146"/>
    </row>
    <row r="80" spans="1:12" ht="9.9499999999999993" customHeight="1" x14ac:dyDescent="0.25">
      <c r="A80" s="139"/>
      <c r="B80" s="139"/>
      <c r="C80" s="139"/>
      <c r="D80" s="56"/>
      <c r="E80" s="56"/>
      <c r="F80" s="56"/>
      <c r="G80" s="147"/>
      <c r="H80" s="234"/>
      <c r="I80" s="145"/>
      <c r="J80" s="145"/>
      <c r="K80" s="234"/>
      <c r="L80" s="146"/>
    </row>
    <row r="81" spans="1:12" ht="35.1" customHeight="1" x14ac:dyDescent="0.25">
      <c r="A81" s="148" t="s">
        <v>299</v>
      </c>
      <c r="B81" s="148" t="s">
        <v>300</v>
      </c>
      <c r="C81" s="148" t="s">
        <v>301</v>
      </c>
      <c r="D81" s="148" t="s">
        <v>104</v>
      </c>
      <c r="E81" s="148" t="s">
        <v>302</v>
      </c>
      <c r="F81" s="148" t="s">
        <v>303</v>
      </c>
      <c r="G81" s="147"/>
      <c r="H81" s="234"/>
      <c r="I81" s="145"/>
      <c r="J81" s="145"/>
      <c r="K81" s="234"/>
      <c r="L81" s="146"/>
    </row>
    <row r="82" spans="1:12" ht="65.099999999999994" customHeight="1" x14ac:dyDescent="0.25">
      <c r="A82" s="594" t="s">
        <v>380</v>
      </c>
      <c r="B82" s="593" t="s">
        <v>381</v>
      </c>
      <c r="C82" s="237" t="s">
        <v>382</v>
      </c>
      <c r="D82" s="141">
        <f>'Training plan'!B46</f>
        <v>45644</v>
      </c>
      <c r="E82" s="237" t="s">
        <v>307</v>
      </c>
      <c r="F82" s="593" t="s">
        <v>331</v>
      </c>
      <c r="G82" s="147"/>
      <c r="H82" s="234"/>
      <c r="I82" s="145"/>
      <c r="J82" s="145"/>
      <c r="K82" s="234"/>
      <c r="L82" s="146"/>
    </row>
    <row r="83" spans="1:12" ht="65.099999999999994" customHeight="1" x14ac:dyDescent="0.25">
      <c r="A83" s="594"/>
      <c r="B83" s="593"/>
      <c r="C83" s="237" t="s">
        <v>383</v>
      </c>
      <c r="D83" s="141">
        <f>'Training plan'!B47</f>
        <v>45645</v>
      </c>
      <c r="E83" s="237" t="s">
        <v>307</v>
      </c>
      <c r="F83" s="593"/>
      <c r="G83" s="147"/>
      <c r="H83" s="234"/>
      <c r="I83" s="145"/>
      <c r="J83" s="145"/>
      <c r="K83" s="234"/>
      <c r="L83" s="146"/>
    </row>
    <row r="84" spans="1:12" ht="65.099999999999994" customHeight="1" x14ac:dyDescent="0.25">
      <c r="A84" s="594"/>
      <c r="B84" s="593"/>
      <c r="C84" s="237" t="s">
        <v>384</v>
      </c>
      <c r="D84" s="141">
        <f>'Training plan'!B48</f>
        <v>45648</v>
      </c>
      <c r="E84" s="237" t="s">
        <v>307</v>
      </c>
      <c r="F84" s="593"/>
      <c r="G84" s="147"/>
      <c r="H84" s="234"/>
      <c r="I84" s="145"/>
      <c r="J84" s="145"/>
      <c r="K84" s="234"/>
      <c r="L84" s="146"/>
    </row>
    <row r="85" spans="1:12" ht="65.099999999999994" customHeight="1" x14ac:dyDescent="0.25">
      <c r="A85" s="594"/>
      <c r="B85" s="593"/>
      <c r="C85" s="237" t="s">
        <v>385</v>
      </c>
      <c r="D85" s="141">
        <f>'Training plan'!B49</f>
        <v>45649</v>
      </c>
      <c r="E85" s="237" t="s">
        <v>307</v>
      </c>
      <c r="F85" s="593"/>
      <c r="G85" s="147"/>
      <c r="H85" s="234"/>
      <c r="I85" s="145"/>
      <c r="J85" s="145"/>
      <c r="K85" s="234"/>
      <c r="L85" s="146"/>
    </row>
    <row r="86" spans="1:12" ht="65.099999999999994" customHeight="1" x14ac:dyDescent="0.25">
      <c r="A86" s="594"/>
      <c r="B86" s="593"/>
      <c r="C86" s="237" t="s">
        <v>386</v>
      </c>
      <c r="D86" s="141">
        <f>'Training plan'!B50</f>
        <v>45650</v>
      </c>
      <c r="E86" s="237" t="s">
        <v>307</v>
      </c>
      <c r="F86" s="593"/>
      <c r="G86" s="147"/>
      <c r="H86" s="234"/>
      <c r="I86" s="145"/>
      <c r="J86" s="145"/>
      <c r="K86" s="234"/>
      <c r="L86" s="146"/>
    </row>
    <row r="87" spans="1:12" ht="20.100000000000001" customHeight="1" thickBot="1" x14ac:dyDescent="0.3">
      <c r="A87" s="584" t="s">
        <v>387</v>
      </c>
      <c r="B87" s="584"/>
      <c r="C87" s="584"/>
      <c r="D87" s="585" t="s">
        <v>388</v>
      </c>
      <c r="E87" s="585"/>
      <c r="F87" s="585"/>
      <c r="G87" s="147"/>
      <c r="H87" s="234"/>
      <c r="I87" s="145"/>
      <c r="J87" s="145"/>
      <c r="K87" s="234"/>
      <c r="L87" s="146"/>
    </row>
    <row r="88" spans="1:12" ht="45" customHeight="1" thickBot="1" x14ac:dyDescent="0.3">
      <c r="A88" s="586" t="s">
        <v>389</v>
      </c>
      <c r="B88" s="587"/>
      <c r="C88" s="588"/>
      <c r="D88" s="589" t="s">
        <v>298</v>
      </c>
      <c r="E88" s="590"/>
      <c r="F88" s="591"/>
      <c r="G88" s="147"/>
      <c r="H88" s="234"/>
      <c r="I88" s="145"/>
      <c r="J88" s="145"/>
      <c r="K88" s="234"/>
      <c r="L88" s="146"/>
    </row>
    <row r="89" spans="1:12" ht="9.9499999999999993" customHeight="1" x14ac:dyDescent="0.25">
      <c r="A89" s="139"/>
      <c r="B89" s="139"/>
      <c r="C89" s="139"/>
      <c r="D89" s="56"/>
      <c r="E89" s="56"/>
      <c r="F89" s="56"/>
      <c r="G89" s="147"/>
      <c r="H89" s="234"/>
      <c r="I89" s="145"/>
      <c r="J89" s="145"/>
      <c r="K89" s="234"/>
      <c r="L89" s="146"/>
    </row>
    <row r="90" spans="1:12" ht="35.1" customHeight="1" x14ac:dyDescent="0.25">
      <c r="A90" s="148" t="s">
        <v>299</v>
      </c>
      <c r="B90" s="148" t="s">
        <v>300</v>
      </c>
      <c r="C90" s="148" t="s">
        <v>301</v>
      </c>
      <c r="D90" s="148" t="s">
        <v>104</v>
      </c>
      <c r="E90" s="148" t="s">
        <v>302</v>
      </c>
      <c r="F90" s="148" t="s">
        <v>303</v>
      </c>
      <c r="G90" s="147"/>
      <c r="H90" s="234"/>
      <c r="I90" s="145"/>
      <c r="J90" s="145"/>
      <c r="K90" s="234"/>
      <c r="L90" s="146"/>
    </row>
    <row r="91" spans="1:12" ht="27.95" customHeight="1" x14ac:dyDescent="0.25">
      <c r="A91" s="594" t="s">
        <v>390</v>
      </c>
      <c r="B91" s="593" t="s">
        <v>391</v>
      </c>
      <c r="C91" s="237" t="s">
        <v>392</v>
      </c>
      <c r="D91" s="141">
        <f>'Training plan'!B51</f>
        <v>45655</v>
      </c>
      <c r="E91" s="237" t="s">
        <v>307</v>
      </c>
      <c r="F91" s="593" t="s">
        <v>393</v>
      </c>
      <c r="G91" s="147"/>
      <c r="H91" s="234"/>
      <c r="I91" s="145"/>
      <c r="J91" s="145"/>
      <c r="K91" s="234"/>
      <c r="L91" s="146"/>
    </row>
    <row r="92" spans="1:12" ht="27.95" customHeight="1" x14ac:dyDescent="0.25">
      <c r="A92" s="594"/>
      <c r="B92" s="593"/>
      <c r="C92" s="237" t="s">
        <v>394</v>
      </c>
      <c r="D92" s="141">
        <f>'Training plan'!B52</f>
        <v>45656</v>
      </c>
      <c r="E92" s="237" t="s">
        <v>307</v>
      </c>
      <c r="F92" s="593"/>
      <c r="G92" s="147"/>
      <c r="H92" s="234"/>
      <c r="I92" s="145"/>
      <c r="J92" s="145"/>
      <c r="K92" s="234"/>
      <c r="L92" s="146"/>
    </row>
    <row r="93" spans="1:12" ht="27.95" customHeight="1" x14ac:dyDescent="0.25">
      <c r="A93" s="594"/>
      <c r="B93" s="593"/>
      <c r="C93" s="237" t="s">
        <v>395</v>
      </c>
      <c r="D93" s="141">
        <f>'Training plan'!B53</f>
        <v>45657</v>
      </c>
      <c r="E93" s="237" t="s">
        <v>307</v>
      </c>
      <c r="F93" s="593"/>
      <c r="G93" s="147"/>
      <c r="H93" s="234"/>
      <c r="I93" s="145"/>
      <c r="J93" s="145"/>
      <c r="K93" s="234"/>
      <c r="L93" s="146"/>
    </row>
    <row r="94" spans="1:12" ht="27.95" customHeight="1" x14ac:dyDescent="0.25">
      <c r="A94" s="594"/>
      <c r="B94" s="593"/>
      <c r="C94" s="237" t="s">
        <v>396</v>
      </c>
      <c r="D94" s="141">
        <f>'Training plan'!E10</f>
        <v>45658</v>
      </c>
      <c r="E94" s="237" t="s">
        <v>307</v>
      </c>
      <c r="F94" s="593"/>
      <c r="G94" s="147"/>
      <c r="H94" s="234"/>
      <c r="I94" s="145"/>
      <c r="J94" s="145"/>
      <c r="K94" s="234"/>
      <c r="L94" s="146"/>
    </row>
    <row r="95" spans="1:12" ht="27.95" customHeight="1" x14ac:dyDescent="0.25">
      <c r="A95" s="594"/>
      <c r="B95" s="593"/>
      <c r="C95" s="237" t="s">
        <v>397</v>
      </c>
      <c r="D95" s="141">
        <f>'Training plan'!E11</f>
        <v>45659</v>
      </c>
      <c r="E95" s="237" t="s">
        <v>307</v>
      </c>
      <c r="F95" s="593"/>
      <c r="G95" s="147"/>
      <c r="H95" s="234"/>
      <c r="I95" s="145"/>
      <c r="J95" s="145"/>
      <c r="K95" s="234"/>
      <c r="L95" s="146"/>
    </row>
    <row r="96" spans="1:12" ht="27.95" customHeight="1" x14ac:dyDescent="0.25">
      <c r="A96" s="594"/>
      <c r="B96" s="593"/>
      <c r="C96" s="237" t="s">
        <v>398</v>
      </c>
      <c r="D96" s="141">
        <f>'Training plan'!E12</f>
        <v>45662</v>
      </c>
      <c r="E96" s="237" t="s">
        <v>307</v>
      </c>
      <c r="F96" s="593"/>
      <c r="G96" s="147"/>
      <c r="H96" s="234"/>
      <c r="I96" s="145"/>
      <c r="J96" s="145"/>
      <c r="K96" s="234"/>
      <c r="L96" s="146"/>
    </row>
    <row r="97" spans="1:12" ht="27.95" customHeight="1" x14ac:dyDescent="0.25">
      <c r="A97" s="594"/>
      <c r="B97" s="593"/>
      <c r="C97" s="237" t="s">
        <v>399</v>
      </c>
      <c r="D97" s="141">
        <f>'Training plan'!E13</f>
        <v>45663</v>
      </c>
      <c r="E97" s="237" t="s">
        <v>307</v>
      </c>
      <c r="F97" s="593"/>
      <c r="G97" s="147"/>
      <c r="H97" s="234"/>
      <c r="I97" s="145"/>
      <c r="J97" s="145"/>
      <c r="K97" s="234"/>
      <c r="L97" s="146"/>
    </row>
    <row r="98" spans="1:12" ht="27.95" customHeight="1" x14ac:dyDescent="0.25">
      <c r="A98" s="594"/>
      <c r="B98" s="593"/>
      <c r="C98" s="237" t="s">
        <v>400</v>
      </c>
      <c r="D98" s="141">
        <f>'Training plan'!E14</f>
        <v>45664</v>
      </c>
      <c r="E98" s="237" t="s">
        <v>307</v>
      </c>
      <c r="F98" s="593"/>
      <c r="G98" s="147"/>
      <c r="H98" s="234"/>
      <c r="I98" s="145"/>
      <c r="J98" s="145"/>
      <c r="K98" s="234"/>
      <c r="L98" s="146"/>
    </row>
    <row r="99" spans="1:12" ht="27.95" customHeight="1" x14ac:dyDescent="0.25">
      <c r="A99" s="594"/>
      <c r="B99" s="593"/>
      <c r="C99" s="237" t="s">
        <v>401</v>
      </c>
      <c r="D99" s="141">
        <f>'Training plan'!E15</f>
        <v>45665</v>
      </c>
      <c r="E99" s="237" t="s">
        <v>307</v>
      </c>
      <c r="F99" s="593"/>
      <c r="G99" s="147"/>
      <c r="H99" s="234"/>
      <c r="I99" s="145"/>
      <c r="J99" s="145"/>
      <c r="K99" s="234"/>
      <c r="L99" s="146"/>
    </row>
    <row r="100" spans="1:12" ht="27.95" customHeight="1" x14ac:dyDescent="0.25">
      <c r="A100" s="594"/>
      <c r="B100" s="593"/>
      <c r="C100" s="237" t="s">
        <v>402</v>
      </c>
      <c r="D100" s="141">
        <f>'Training plan'!E16</f>
        <v>45666</v>
      </c>
      <c r="E100" s="237" t="s">
        <v>307</v>
      </c>
      <c r="F100" s="593"/>
      <c r="G100" s="146"/>
      <c r="H100" s="146"/>
      <c r="I100" s="146"/>
      <c r="J100" s="146"/>
      <c r="K100" s="146"/>
      <c r="L100" s="146"/>
    </row>
    <row r="101" spans="1:12" ht="27.95" customHeight="1" x14ac:dyDescent="0.25">
      <c r="A101" s="594"/>
      <c r="B101" s="593"/>
      <c r="C101" s="237" t="s">
        <v>403</v>
      </c>
      <c r="D101" s="141">
        <f>'Training plan'!E17</f>
        <v>45669</v>
      </c>
      <c r="E101" s="237" t="s">
        <v>307</v>
      </c>
      <c r="F101" s="593"/>
      <c r="G101" s="143"/>
      <c r="H101" s="143"/>
      <c r="I101" s="143"/>
      <c r="J101" s="143"/>
      <c r="K101" s="143"/>
      <c r="L101" s="143"/>
    </row>
    <row r="102" spans="1:12" ht="27.95" customHeight="1" x14ac:dyDescent="0.25">
      <c r="A102" s="594"/>
      <c r="B102" s="593"/>
      <c r="C102" s="237" t="s">
        <v>404</v>
      </c>
      <c r="D102" s="141">
        <f>'Training plan'!E18</f>
        <v>45670</v>
      </c>
      <c r="E102" s="237" t="s">
        <v>307</v>
      </c>
      <c r="F102" s="593"/>
      <c r="G102" s="234"/>
      <c r="H102" s="234"/>
      <c r="I102" s="234"/>
      <c r="J102" s="234"/>
      <c r="K102" s="234"/>
      <c r="L102" s="234"/>
    </row>
    <row r="103" spans="1:12" ht="36.6" customHeight="1" x14ac:dyDescent="0.25">
      <c r="A103" s="594"/>
      <c r="B103" s="593"/>
      <c r="C103" s="237" t="s">
        <v>405</v>
      </c>
      <c r="D103" s="141">
        <f>'Training plan'!E19</f>
        <v>45671</v>
      </c>
      <c r="E103" s="237" t="s">
        <v>307</v>
      </c>
      <c r="F103" s="593"/>
      <c r="G103" s="234"/>
      <c r="H103" s="234"/>
      <c r="I103" s="234"/>
      <c r="J103" s="234"/>
      <c r="K103" s="234"/>
      <c r="L103" s="234"/>
    </row>
    <row r="104" spans="1:12" ht="20.100000000000001" customHeight="1" thickBot="1" x14ac:dyDescent="0.3">
      <c r="A104" s="584" t="s">
        <v>406</v>
      </c>
      <c r="B104" s="584"/>
      <c r="C104" s="584"/>
      <c r="D104" s="585" t="s">
        <v>407</v>
      </c>
      <c r="E104" s="585"/>
      <c r="F104" s="585"/>
      <c r="G104" s="234"/>
      <c r="H104" s="234"/>
      <c r="I104" s="234"/>
      <c r="J104" s="234"/>
      <c r="K104" s="234"/>
      <c r="L104" s="234"/>
    </row>
    <row r="105" spans="1:12" ht="45" customHeight="1" thickBot="1" x14ac:dyDescent="0.3">
      <c r="A105" s="586" t="s">
        <v>408</v>
      </c>
      <c r="B105" s="587"/>
      <c r="C105" s="588"/>
      <c r="D105" s="589" t="s">
        <v>298</v>
      </c>
      <c r="E105" s="590"/>
      <c r="F105" s="591"/>
      <c r="G105" s="234"/>
      <c r="H105" s="234"/>
      <c r="I105" s="234"/>
      <c r="J105" s="234"/>
      <c r="K105" s="234"/>
      <c r="L105" s="234"/>
    </row>
    <row r="106" spans="1:12" ht="9.9499999999999993" customHeight="1" x14ac:dyDescent="0.25">
      <c r="A106" s="139"/>
      <c r="B106" s="139"/>
      <c r="C106" s="139"/>
      <c r="D106" s="56"/>
      <c r="E106" s="56"/>
      <c r="F106" s="56"/>
      <c r="G106" s="234"/>
      <c r="H106" s="234"/>
      <c r="I106" s="234"/>
      <c r="J106" s="234"/>
      <c r="K106" s="234"/>
      <c r="L106" s="234"/>
    </row>
    <row r="107" spans="1:12" ht="35.1" customHeight="1" x14ac:dyDescent="0.25">
      <c r="A107" s="140" t="s">
        <v>299</v>
      </c>
      <c r="B107" s="140" t="s">
        <v>300</v>
      </c>
      <c r="C107" s="140" t="s">
        <v>301</v>
      </c>
      <c r="D107" s="140" t="s">
        <v>104</v>
      </c>
      <c r="E107" s="140" t="s">
        <v>302</v>
      </c>
      <c r="F107" s="140" t="s">
        <v>303</v>
      </c>
      <c r="G107" s="234"/>
      <c r="H107" s="234"/>
      <c r="I107" s="234"/>
      <c r="J107" s="234"/>
      <c r="K107" s="234"/>
      <c r="L107" s="234"/>
    </row>
    <row r="108" spans="1:12" ht="27" customHeight="1" x14ac:dyDescent="0.25">
      <c r="A108" s="592" t="s">
        <v>409</v>
      </c>
      <c r="B108" s="593" t="s">
        <v>410</v>
      </c>
      <c r="C108" s="237" t="s">
        <v>411</v>
      </c>
      <c r="D108" s="141">
        <f>'Training plan'!E20</f>
        <v>45672</v>
      </c>
      <c r="E108" s="237" t="s">
        <v>412</v>
      </c>
      <c r="F108" s="593" t="s">
        <v>413</v>
      </c>
      <c r="G108" s="234"/>
      <c r="H108" s="234"/>
      <c r="I108" s="234"/>
      <c r="J108" s="234"/>
      <c r="K108" s="234"/>
      <c r="L108" s="234"/>
    </row>
    <row r="109" spans="1:12" ht="27" customHeight="1" x14ac:dyDescent="0.25">
      <c r="A109" s="592"/>
      <c r="B109" s="593"/>
      <c r="C109" s="237" t="s">
        <v>414</v>
      </c>
      <c r="D109" s="141">
        <f>'Training plan'!E21</f>
        <v>45673</v>
      </c>
      <c r="E109" s="237" t="s">
        <v>412</v>
      </c>
      <c r="F109" s="593"/>
      <c r="G109" s="234"/>
      <c r="H109" s="234"/>
      <c r="I109" s="234"/>
      <c r="J109" s="234"/>
      <c r="K109" s="234"/>
      <c r="L109" s="234"/>
    </row>
    <row r="110" spans="1:12" ht="27" customHeight="1" x14ac:dyDescent="0.25">
      <c r="A110" s="592"/>
      <c r="B110" s="593"/>
      <c r="C110" s="237" t="s">
        <v>415</v>
      </c>
      <c r="D110" s="141">
        <f>'Training plan'!E22</f>
        <v>45676</v>
      </c>
      <c r="E110" s="237" t="s">
        <v>412</v>
      </c>
      <c r="F110" s="593"/>
      <c r="G110" s="234"/>
      <c r="H110" s="234"/>
      <c r="I110" s="234"/>
      <c r="J110" s="234"/>
      <c r="K110" s="234"/>
      <c r="L110" s="234"/>
    </row>
    <row r="111" spans="1:12" ht="27" customHeight="1" x14ac:dyDescent="0.25">
      <c r="A111" s="592"/>
      <c r="B111" s="593"/>
      <c r="C111" s="237" t="s">
        <v>416</v>
      </c>
      <c r="D111" s="141">
        <f>'Training plan'!E23</f>
        <v>45677</v>
      </c>
      <c r="E111" s="237" t="s">
        <v>412</v>
      </c>
      <c r="F111" s="593"/>
      <c r="G111" s="234"/>
      <c r="H111" s="234"/>
      <c r="I111" s="234"/>
      <c r="J111" s="234"/>
      <c r="K111" s="234"/>
      <c r="L111" s="234"/>
    </row>
    <row r="112" spans="1:12" ht="27" customHeight="1" x14ac:dyDescent="0.25">
      <c r="A112" s="592"/>
      <c r="B112" s="593"/>
      <c r="C112" s="237" t="s">
        <v>417</v>
      </c>
      <c r="D112" s="141">
        <f>'Training plan'!E24</f>
        <v>45678</v>
      </c>
      <c r="E112" s="237" t="s">
        <v>307</v>
      </c>
      <c r="F112" s="593"/>
      <c r="G112" s="234"/>
      <c r="H112" s="234"/>
      <c r="I112" s="234"/>
      <c r="J112" s="234"/>
      <c r="K112" s="234"/>
      <c r="L112" s="234"/>
    </row>
    <row r="113" spans="1:12" ht="27" customHeight="1" x14ac:dyDescent="0.25">
      <c r="A113" s="592"/>
      <c r="B113" s="593"/>
      <c r="C113" s="237" t="s">
        <v>418</v>
      </c>
      <c r="D113" s="141">
        <f>'Training plan'!E25</f>
        <v>45679</v>
      </c>
      <c r="E113" s="237" t="s">
        <v>307</v>
      </c>
      <c r="F113" s="593"/>
      <c r="G113" s="234"/>
      <c r="H113" s="234"/>
      <c r="I113" s="234"/>
      <c r="J113" s="234"/>
      <c r="K113" s="234"/>
      <c r="L113" s="234"/>
    </row>
    <row r="114" spans="1:12" ht="27" customHeight="1" x14ac:dyDescent="0.25">
      <c r="A114" s="592"/>
      <c r="B114" s="593"/>
      <c r="C114" s="237" t="s">
        <v>419</v>
      </c>
      <c r="D114" s="141">
        <f>'Training plan'!E26</f>
        <v>45680</v>
      </c>
      <c r="E114" s="237" t="s">
        <v>307</v>
      </c>
      <c r="F114" s="593"/>
      <c r="G114" s="234"/>
      <c r="H114" s="234"/>
      <c r="I114" s="234"/>
      <c r="J114" s="234"/>
      <c r="K114" s="234"/>
      <c r="L114" s="234"/>
    </row>
    <row r="115" spans="1:12" ht="27" customHeight="1" x14ac:dyDescent="0.25">
      <c r="A115" s="592"/>
      <c r="B115" s="593"/>
      <c r="C115" s="237" t="s">
        <v>420</v>
      </c>
      <c r="D115" s="141">
        <f>'Training plan'!E27</f>
        <v>45683</v>
      </c>
      <c r="E115" s="237" t="s">
        <v>307</v>
      </c>
      <c r="F115" s="593"/>
      <c r="G115" s="234"/>
      <c r="H115" s="234"/>
      <c r="I115" s="234"/>
      <c r="J115" s="234"/>
      <c r="K115" s="234"/>
      <c r="L115" s="234"/>
    </row>
    <row r="116" spans="1:12" ht="27" customHeight="1" x14ac:dyDescent="0.25">
      <c r="A116" s="592"/>
      <c r="B116" s="593"/>
      <c r="C116" s="237" t="s">
        <v>421</v>
      </c>
      <c r="D116" s="141">
        <f>'Training plan'!E28</f>
        <v>45684</v>
      </c>
      <c r="E116" s="237" t="s">
        <v>307</v>
      </c>
      <c r="F116" s="593"/>
      <c r="G116" s="234"/>
      <c r="H116" s="234"/>
      <c r="I116" s="234"/>
      <c r="J116" s="234"/>
      <c r="K116" s="234"/>
      <c r="L116" s="234"/>
    </row>
    <row r="117" spans="1:12" ht="27" customHeight="1" x14ac:dyDescent="0.25">
      <c r="A117" s="592"/>
      <c r="B117" s="593"/>
      <c r="C117" s="237" t="s">
        <v>422</v>
      </c>
      <c r="D117" s="141">
        <f>'Training plan'!E29</f>
        <v>45685</v>
      </c>
      <c r="E117" s="237" t="s">
        <v>307</v>
      </c>
      <c r="F117" s="593"/>
      <c r="G117" s="234"/>
      <c r="H117" s="234"/>
      <c r="I117" s="234"/>
      <c r="J117" s="234"/>
      <c r="K117" s="234"/>
      <c r="L117" s="234"/>
    </row>
    <row r="118" spans="1:12" ht="27" customHeight="1" x14ac:dyDescent="0.25">
      <c r="A118" s="592"/>
      <c r="B118" s="593"/>
      <c r="C118" s="237" t="s">
        <v>423</v>
      </c>
      <c r="D118" s="141">
        <f>'Training plan'!E30</f>
        <v>45686</v>
      </c>
      <c r="E118" s="237" t="s">
        <v>307</v>
      </c>
      <c r="F118" s="593"/>
      <c r="G118" s="234"/>
      <c r="H118" s="234"/>
      <c r="I118" s="234"/>
      <c r="J118" s="234"/>
      <c r="K118" s="234"/>
      <c r="L118" s="234"/>
    </row>
    <row r="119" spans="1:12" ht="27" customHeight="1" x14ac:dyDescent="0.25">
      <c r="A119" s="592"/>
      <c r="B119" s="593"/>
      <c r="C119" s="237" t="s">
        <v>424</v>
      </c>
      <c r="D119" s="141">
        <f>'Training plan'!E31</f>
        <v>45687</v>
      </c>
      <c r="E119" s="237" t="s">
        <v>307</v>
      </c>
      <c r="F119" s="593"/>
      <c r="G119" s="234"/>
      <c r="H119" s="234"/>
      <c r="I119" s="234"/>
      <c r="J119" s="234"/>
      <c r="K119" s="234"/>
      <c r="L119" s="234"/>
    </row>
    <row r="120" spans="1:12" ht="27" customHeight="1" x14ac:dyDescent="0.25">
      <c r="A120" s="592"/>
      <c r="B120" s="593"/>
      <c r="C120" s="237" t="s">
        <v>425</v>
      </c>
      <c r="D120" s="141">
        <f>'Training plan'!E32</f>
        <v>45690</v>
      </c>
      <c r="E120" s="237" t="s">
        <v>307</v>
      </c>
      <c r="F120" s="593"/>
      <c r="G120" s="234"/>
      <c r="H120" s="234"/>
      <c r="I120" s="234"/>
      <c r="J120" s="234"/>
      <c r="K120" s="234"/>
      <c r="L120" s="234"/>
    </row>
    <row r="121" spans="1:12" ht="27" customHeight="1" x14ac:dyDescent="0.25">
      <c r="A121" s="592"/>
      <c r="B121" s="593"/>
      <c r="C121" s="237" t="s">
        <v>426</v>
      </c>
      <c r="D121" s="141">
        <f>'Training plan'!E33</f>
        <v>45691</v>
      </c>
      <c r="E121" s="237" t="s">
        <v>307</v>
      </c>
      <c r="F121" s="593"/>
      <c r="G121" s="234"/>
      <c r="H121" s="234"/>
      <c r="I121" s="234"/>
      <c r="J121" s="234"/>
      <c r="K121" s="234"/>
      <c r="L121" s="234"/>
    </row>
    <row r="122" spans="1:12" ht="27" customHeight="1" x14ac:dyDescent="0.25">
      <c r="A122" s="592"/>
      <c r="B122" s="593"/>
      <c r="C122" s="237" t="s">
        <v>427</v>
      </c>
      <c r="D122" s="141">
        <f>'Training plan'!E34</f>
        <v>45692</v>
      </c>
      <c r="E122" s="237"/>
      <c r="F122" s="593"/>
      <c r="G122" s="234"/>
      <c r="H122" s="234"/>
      <c r="I122" s="234"/>
      <c r="J122" s="234"/>
      <c r="K122" s="234"/>
      <c r="L122" s="234"/>
    </row>
    <row r="123" spans="1:12" ht="22.5" customHeight="1" x14ac:dyDescent="0.25">
      <c r="A123" s="592"/>
      <c r="B123" s="593"/>
      <c r="C123" s="237" t="s">
        <v>428</v>
      </c>
      <c r="D123" s="141">
        <f>'Training plan'!E35</f>
        <v>45693</v>
      </c>
      <c r="E123" s="237" t="s">
        <v>307</v>
      </c>
      <c r="F123" s="593"/>
      <c r="G123" s="234"/>
      <c r="H123" s="234"/>
      <c r="I123" s="234"/>
      <c r="J123" s="234"/>
      <c r="K123" s="234"/>
      <c r="L123" s="234"/>
    </row>
    <row r="124" spans="1:12" ht="27" customHeight="1" x14ac:dyDescent="0.25">
      <c r="A124" s="592"/>
      <c r="B124" s="593"/>
      <c r="C124" s="237" t="s">
        <v>429</v>
      </c>
      <c r="D124" s="141">
        <f>'Training plan'!E36</f>
        <v>45694</v>
      </c>
      <c r="E124" s="237" t="s">
        <v>307</v>
      </c>
      <c r="F124" s="593"/>
      <c r="G124" s="234"/>
      <c r="H124" s="234"/>
      <c r="I124" s="234"/>
      <c r="J124" s="234"/>
      <c r="K124" s="234"/>
      <c r="L124" s="234"/>
    </row>
    <row r="125" spans="1:12" ht="11.1" hidden="1" customHeight="1" x14ac:dyDescent="0.25">
      <c r="A125" s="592"/>
      <c r="B125" s="593"/>
      <c r="C125" s="237" t="s">
        <v>429</v>
      </c>
      <c r="D125" s="126"/>
      <c r="E125" s="237" t="s">
        <v>307</v>
      </c>
      <c r="F125" s="593"/>
      <c r="G125" s="234"/>
      <c r="H125" s="234"/>
      <c r="I125" s="234"/>
      <c r="J125" s="234"/>
      <c r="K125" s="234"/>
      <c r="L125" s="234"/>
    </row>
    <row r="126" spans="1:12" ht="20.100000000000001" customHeight="1" thickBot="1" x14ac:dyDescent="0.3">
      <c r="A126" s="584" t="s">
        <v>430</v>
      </c>
      <c r="B126" s="584"/>
      <c r="C126" s="584"/>
      <c r="D126" s="585" t="s">
        <v>431</v>
      </c>
      <c r="E126" s="585"/>
      <c r="F126" s="585"/>
      <c r="G126" s="234"/>
      <c r="H126" s="234"/>
      <c r="I126" s="234"/>
      <c r="J126" s="234"/>
      <c r="K126" s="234"/>
      <c r="L126" s="234"/>
    </row>
    <row r="127" spans="1:12" ht="45" customHeight="1" thickBot="1" x14ac:dyDescent="0.3">
      <c r="A127" s="586" t="s">
        <v>432</v>
      </c>
      <c r="B127" s="587"/>
      <c r="C127" s="588"/>
      <c r="D127" s="589" t="s">
        <v>298</v>
      </c>
      <c r="E127" s="590"/>
      <c r="F127" s="591"/>
      <c r="G127" s="234"/>
      <c r="H127" s="234"/>
      <c r="I127" s="234"/>
      <c r="J127" s="234"/>
      <c r="K127" s="234"/>
      <c r="L127" s="234"/>
    </row>
    <row r="128" spans="1:12" ht="9.9499999999999993" customHeight="1" x14ac:dyDescent="0.25">
      <c r="A128" s="139"/>
      <c r="B128" s="139"/>
      <c r="C128" s="139"/>
      <c r="D128" s="56"/>
      <c r="E128" s="56"/>
      <c r="F128" s="56"/>
      <c r="G128" s="234"/>
      <c r="H128" s="234"/>
      <c r="I128" s="234"/>
      <c r="J128" s="234"/>
      <c r="K128" s="234"/>
      <c r="L128" s="234"/>
    </row>
    <row r="129" spans="1:12" ht="35.1" customHeight="1" x14ac:dyDescent="0.25">
      <c r="A129" s="140" t="s">
        <v>299</v>
      </c>
      <c r="B129" s="140" t="s">
        <v>300</v>
      </c>
      <c r="C129" s="140" t="s">
        <v>301</v>
      </c>
      <c r="D129" s="140" t="s">
        <v>104</v>
      </c>
      <c r="E129" s="140" t="s">
        <v>302</v>
      </c>
      <c r="F129" s="140" t="s">
        <v>303</v>
      </c>
      <c r="G129" s="234"/>
      <c r="H129" s="234"/>
      <c r="I129" s="234"/>
      <c r="J129" s="234"/>
      <c r="K129" s="234"/>
      <c r="L129" s="234"/>
    </row>
    <row r="130" spans="1:12" ht="18" customHeight="1" x14ac:dyDescent="0.25">
      <c r="A130" s="592" t="s">
        <v>433</v>
      </c>
      <c r="B130" s="593" t="s">
        <v>434</v>
      </c>
      <c r="C130" s="237" t="s">
        <v>435</v>
      </c>
      <c r="D130" s="141">
        <f>'Training plan'!E37</f>
        <v>45697</v>
      </c>
      <c r="E130" s="237" t="s">
        <v>412</v>
      </c>
      <c r="F130" s="593" t="s">
        <v>413</v>
      </c>
      <c r="G130" s="234"/>
      <c r="H130" s="234"/>
      <c r="I130" s="234"/>
      <c r="J130" s="234"/>
      <c r="K130" s="234"/>
      <c r="L130" s="234"/>
    </row>
    <row r="131" spans="1:12" ht="18" customHeight="1" x14ac:dyDescent="0.25">
      <c r="A131" s="592"/>
      <c r="B131" s="593"/>
      <c r="C131" s="237" t="s">
        <v>436</v>
      </c>
      <c r="D131" s="141">
        <f>'Training plan'!E38</f>
        <v>45698</v>
      </c>
      <c r="E131" s="237" t="s">
        <v>412</v>
      </c>
      <c r="F131" s="593"/>
      <c r="G131" s="234"/>
      <c r="H131" s="234"/>
      <c r="I131" s="234"/>
      <c r="J131" s="234"/>
      <c r="K131" s="234"/>
      <c r="L131" s="234"/>
    </row>
    <row r="132" spans="1:12" ht="18" customHeight="1" x14ac:dyDescent="0.25">
      <c r="A132" s="592"/>
      <c r="B132" s="593"/>
      <c r="C132" s="237" t="s">
        <v>437</v>
      </c>
      <c r="D132" s="141">
        <f>'Training plan'!E39</f>
        <v>45699</v>
      </c>
      <c r="E132" s="237" t="s">
        <v>412</v>
      </c>
      <c r="F132" s="593"/>
      <c r="G132" s="234"/>
      <c r="H132" s="234"/>
      <c r="I132" s="234"/>
      <c r="J132" s="234"/>
      <c r="K132" s="234"/>
      <c r="L132" s="234"/>
    </row>
    <row r="133" spans="1:12" ht="18" customHeight="1" x14ac:dyDescent="0.25">
      <c r="A133" s="592"/>
      <c r="B133" s="593"/>
      <c r="C133" s="237" t="s">
        <v>438</v>
      </c>
      <c r="D133" s="141">
        <f>'Training plan'!E40</f>
        <v>45700</v>
      </c>
      <c r="E133" s="237" t="s">
        <v>412</v>
      </c>
      <c r="F133" s="593"/>
      <c r="G133" s="234"/>
      <c r="H133" s="234"/>
      <c r="I133" s="234"/>
      <c r="J133" s="234"/>
      <c r="K133" s="234"/>
      <c r="L133" s="234"/>
    </row>
    <row r="134" spans="1:12" ht="18" customHeight="1" x14ac:dyDescent="0.25">
      <c r="A134" s="592"/>
      <c r="B134" s="593"/>
      <c r="C134" s="237" t="s">
        <v>439</v>
      </c>
      <c r="D134" s="141">
        <f>'Training plan'!E41</f>
        <v>45701</v>
      </c>
      <c r="E134" s="237" t="s">
        <v>307</v>
      </c>
      <c r="F134" s="593"/>
      <c r="G134" s="234"/>
      <c r="H134" s="234"/>
      <c r="I134" s="234"/>
      <c r="J134" s="234"/>
      <c r="K134" s="234"/>
      <c r="L134" s="234"/>
    </row>
    <row r="135" spans="1:12" ht="18" customHeight="1" x14ac:dyDescent="0.25">
      <c r="A135" s="592"/>
      <c r="B135" s="593"/>
      <c r="C135" s="237" t="s">
        <v>440</v>
      </c>
      <c r="D135" s="141">
        <f>'Training plan'!E42</f>
        <v>45704</v>
      </c>
      <c r="E135" s="237" t="s">
        <v>307</v>
      </c>
      <c r="F135" s="593"/>
      <c r="G135" s="234"/>
      <c r="H135" s="234"/>
      <c r="I135" s="234"/>
      <c r="J135" s="234"/>
      <c r="K135" s="234"/>
      <c r="L135" s="234"/>
    </row>
    <row r="136" spans="1:12" ht="18" customHeight="1" x14ac:dyDescent="0.25">
      <c r="A136" s="592"/>
      <c r="B136" s="593"/>
      <c r="C136" s="237" t="s">
        <v>441</v>
      </c>
      <c r="D136" s="141">
        <f>'Training plan'!E43</f>
        <v>45705</v>
      </c>
      <c r="E136" s="237" t="s">
        <v>307</v>
      </c>
      <c r="F136" s="593"/>
      <c r="G136" s="234"/>
      <c r="H136" s="234"/>
      <c r="I136" s="234"/>
      <c r="J136" s="234"/>
      <c r="K136" s="234"/>
      <c r="L136" s="234"/>
    </row>
    <row r="137" spans="1:12" ht="18" customHeight="1" x14ac:dyDescent="0.25">
      <c r="A137" s="592"/>
      <c r="B137" s="593"/>
      <c r="C137" s="237" t="s">
        <v>442</v>
      </c>
      <c r="D137" s="141">
        <f>'Training plan'!E44</f>
        <v>45706</v>
      </c>
      <c r="E137" s="237" t="s">
        <v>307</v>
      </c>
      <c r="F137" s="593"/>
      <c r="G137" s="234"/>
      <c r="H137" s="234"/>
      <c r="I137" s="234"/>
      <c r="J137" s="234"/>
      <c r="K137" s="234"/>
      <c r="L137" s="234"/>
    </row>
    <row r="138" spans="1:12" ht="18" customHeight="1" x14ac:dyDescent="0.25">
      <c r="A138" s="592"/>
      <c r="B138" s="593"/>
      <c r="C138" s="237" t="s">
        <v>443</v>
      </c>
      <c r="D138" s="141">
        <f>'Training plan'!E45</f>
        <v>45707</v>
      </c>
      <c r="E138" s="237" t="s">
        <v>307</v>
      </c>
      <c r="F138" s="593"/>
      <c r="G138" s="234"/>
      <c r="H138" s="234"/>
      <c r="I138" s="234"/>
      <c r="J138" s="234"/>
      <c r="K138" s="234"/>
      <c r="L138" s="234"/>
    </row>
    <row r="139" spans="1:12" ht="18" customHeight="1" x14ac:dyDescent="0.25">
      <c r="A139" s="592"/>
      <c r="B139" s="593"/>
      <c r="C139" s="237" t="s">
        <v>444</v>
      </c>
      <c r="D139" s="141">
        <f>'Training plan'!E46</f>
        <v>45708</v>
      </c>
      <c r="E139" s="237" t="s">
        <v>307</v>
      </c>
      <c r="F139" s="593"/>
      <c r="G139" s="234"/>
      <c r="H139" s="234"/>
      <c r="I139" s="234"/>
      <c r="J139" s="234"/>
      <c r="K139" s="234"/>
      <c r="L139" s="234"/>
    </row>
    <row r="140" spans="1:12" ht="18" customHeight="1" x14ac:dyDescent="0.25">
      <c r="A140" s="592"/>
      <c r="B140" s="593"/>
      <c r="C140" s="237" t="s">
        <v>445</v>
      </c>
      <c r="D140" s="141">
        <f>'Training plan'!E47</f>
        <v>45711</v>
      </c>
      <c r="E140" s="237" t="s">
        <v>307</v>
      </c>
      <c r="F140" s="593"/>
      <c r="G140" s="234"/>
      <c r="H140" s="234"/>
      <c r="I140" s="234"/>
      <c r="J140" s="234"/>
      <c r="K140" s="234"/>
      <c r="L140" s="234"/>
    </row>
    <row r="141" spans="1:12" ht="18" customHeight="1" x14ac:dyDescent="0.25">
      <c r="A141" s="592"/>
      <c r="B141" s="593"/>
      <c r="C141" s="237" t="s">
        <v>446</v>
      </c>
      <c r="D141" s="141">
        <f>'Training plan'!E48</f>
        <v>45712</v>
      </c>
      <c r="E141" s="237" t="s">
        <v>307</v>
      </c>
      <c r="F141" s="593"/>
      <c r="G141" s="234"/>
      <c r="H141" s="234"/>
      <c r="I141" s="234"/>
      <c r="J141" s="234"/>
      <c r="K141" s="234"/>
      <c r="L141" s="234"/>
    </row>
    <row r="142" spans="1:12" ht="18" customHeight="1" x14ac:dyDescent="0.25">
      <c r="A142" s="592"/>
      <c r="B142" s="593"/>
      <c r="C142" s="237" t="s">
        <v>447</v>
      </c>
      <c r="D142" s="141">
        <f>'Training plan'!E49</f>
        <v>45713</v>
      </c>
      <c r="E142" s="237" t="s">
        <v>307</v>
      </c>
      <c r="F142" s="593"/>
      <c r="G142" s="234"/>
      <c r="H142" s="234"/>
      <c r="I142" s="234"/>
      <c r="J142" s="234"/>
      <c r="K142" s="234"/>
      <c r="L142" s="234"/>
    </row>
    <row r="143" spans="1:12" ht="18" customHeight="1" x14ac:dyDescent="0.25">
      <c r="A143" s="592"/>
      <c r="B143" s="593"/>
      <c r="C143" s="237" t="s">
        <v>448</v>
      </c>
      <c r="D143" s="141">
        <f>'Training plan'!E50</f>
        <v>45715</v>
      </c>
      <c r="E143" s="237" t="s">
        <v>307</v>
      </c>
      <c r="F143" s="593"/>
      <c r="G143" s="234"/>
      <c r="H143" s="234"/>
      <c r="I143" s="234"/>
      <c r="J143" s="234"/>
      <c r="K143" s="234"/>
      <c r="L143" s="234"/>
    </row>
    <row r="144" spans="1:12" ht="18" customHeight="1" x14ac:dyDescent="0.25">
      <c r="A144" s="592"/>
      <c r="B144" s="593"/>
      <c r="C144" s="237" t="s">
        <v>449</v>
      </c>
      <c r="D144" s="141">
        <f>'Training plan'!E51</f>
        <v>45718</v>
      </c>
      <c r="E144" s="237" t="s">
        <v>307</v>
      </c>
      <c r="F144" s="593"/>
      <c r="G144" s="234"/>
      <c r="H144" s="234"/>
      <c r="I144" s="234"/>
      <c r="J144" s="234"/>
      <c r="K144" s="234"/>
      <c r="L144" s="234"/>
    </row>
    <row r="145" spans="1:12" ht="18" customHeight="1" x14ac:dyDescent="0.25">
      <c r="A145" s="592"/>
      <c r="B145" s="593"/>
      <c r="C145" s="237" t="s">
        <v>450</v>
      </c>
      <c r="D145" s="141">
        <f>'Training plan'!E52</f>
        <v>45719</v>
      </c>
      <c r="E145" s="237" t="s">
        <v>307</v>
      </c>
      <c r="F145" s="593"/>
      <c r="G145" s="234"/>
      <c r="H145" s="234"/>
      <c r="I145" s="234"/>
      <c r="J145" s="234"/>
      <c r="K145" s="234"/>
      <c r="L145" s="234"/>
    </row>
    <row r="146" spans="1:12" ht="18" customHeight="1" x14ac:dyDescent="0.25">
      <c r="A146" s="592"/>
      <c r="B146" s="593"/>
      <c r="C146" s="237" t="s">
        <v>451</v>
      </c>
      <c r="D146" s="141">
        <f>'Training plan'!E53</f>
        <v>45720</v>
      </c>
      <c r="E146" s="237" t="s">
        <v>307</v>
      </c>
      <c r="F146" s="593"/>
      <c r="G146" s="234"/>
      <c r="H146" s="234"/>
      <c r="I146" s="234"/>
      <c r="J146" s="234"/>
      <c r="K146" s="234"/>
      <c r="L146" s="234"/>
    </row>
    <row r="147" spans="1:12" ht="67.5" customHeight="1" x14ac:dyDescent="0.25">
      <c r="A147" s="149" t="s">
        <v>293</v>
      </c>
      <c r="B147" s="134"/>
      <c r="C147" s="134"/>
      <c r="D147" s="583" t="s">
        <v>48</v>
      </c>
      <c r="E147" s="583"/>
      <c r="F147" s="583"/>
      <c r="G147" s="234"/>
      <c r="H147" s="234"/>
      <c r="I147" s="234"/>
      <c r="J147" s="234"/>
      <c r="K147" s="234"/>
      <c r="L147" s="234"/>
    </row>
    <row r="148" spans="1:12" ht="15.6" customHeight="1" x14ac:dyDescent="0.25">
      <c r="A148" s="234"/>
      <c r="B148" s="134"/>
      <c r="C148" s="134"/>
      <c r="D148" s="134"/>
      <c r="E148" s="234"/>
      <c r="F148" s="234"/>
      <c r="G148" s="234"/>
      <c r="H148" s="234"/>
      <c r="I148" s="234"/>
      <c r="J148" s="234"/>
      <c r="K148" s="234"/>
      <c r="L148" s="234"/>
    </row>
    <row r="149" spans="1:12" ht="15.6" customHeight="1" x14ac:dyDescent="0.25">
      <c r="A149" s="234"/>
      <c r="B149" s="134"/>
      <c r="C149" s="134"/>
      <c r="D149" s="134"/>
      <c r="E149" s="234"/>
      <c r="F149" s="234"/>
      <c r="G149" s="234"/>
      <c r="H149" s="234"/>
      <c r="I149" s="234"/>
      <c r="J149" s="234"/>
      <c r="K149" s="234"/>
      <c r="L149" s="234"/>
    </row>
    <row r="150" spans="1:12" ht="15.6" customHeight="1" x14ac:dyDescent="0.25">
      <c r="A150" s="234"/>
      <c r="B150" s="134"/>
      <c r="C150" s="134"/>
      <c r="D150" s="134"/>
      <c r="E150" s="234"/>
      <c r="F150" s="234"/>
      <c r="G150" s="234"/>
      <c r="H150" s="234"/>
      <c r="I150" s="234"/>
      <c r="J150" s="234"/>
      <c r="K150" s="234"/>
      <c r="L150" s="234"/>
    </row>
    <row r="151" spans="1:12" ht="15.6" customHeight="1" x14ac:dyDescent="0.25">
      <c r="A151" s="234"/>
      <c r="B151" s="134"/>
      <c r="C151" s="134"/>
      <c r="D151" s="134"/>
      <c r="E151" s="234"/>
      <c r="F151" s="234"/>
      <c r="G151" s="234"/>
      <c r="H151" s="234"/>
      <c r="I151" s="234"/>
      <c r="J151" s="234"/>
      <c r="K151" s="234"/>
      <c r="L151" s="234"/>
    </row>
    <row r="152" spans="1:12" ht="15.6" customHeight="1" x14ac:dyDescent="0.25">
      <c r="A152" s="234"/>
      <c r="B152" s="134"/>
      <c r="C152" s="134"/>
      <c r="D152" s="134"/>
      <c r="E152" s="234"/>
      <c r="F152" s="234"/>
      <c r="G152" s="234"/>
      <c r="H152" s="234"/>
      <c r="I152" s="234"/>
      <c r="J152" s="234"/>
      <c r="K152" s="234"/>
      <c r="L152" s="234"/>
    </row>
    <row r="153" spans="1:12" ht="15.6" customHeight="1" x14ac:dyDescent="0.25">
      <c r="A153" s="234"/>
      <c r="B153" s="134"/>
      <c r="C153" s="134"/>
      <c r="D153" s="134"/>
      <c r="E153" s="234"/>
      <c r="F153" s="234"/>
      <c r="G153" s="234"/>
      <c r="H153" s="234"/>
      <c r="I153" s="234"/>
      <c r="J153" s="234"/>
      <c r="K153" s="234"/>
      <c r="L153" s="234"/>
    </row>
    <row r="154" spans="1:12" ht="15.6" customHeight="1" x14ac:dyDescent="0.25">
      <c r="A154" s="234"/>
      <c r="B154" s="134"/>
      <c r="C154" s="134"/>
      <c r="D154" s="134"/>
      <c r="E154" s="234"/>
      <c r="F154" s="234"/>
      <c r="G154" s="234"/>
      <c r="H154" s="234"/>
      <c r="I154" s="234"/>
      <c r="J154" s="234"/>
      <c r="K154" s="234"/>
      <c r="L154" s="234"/>
    </row>
    <row r="155" spans="1:12" ht="15.6" customHeight="1" x14ac:dyDescent="0.25">
      <c r="A155" s="234"/>
      <c r="B155" s="134"/>
      <c r="C155" s="134"/>
      <c r="D155" s="134"/>
      <c r="E155" s="234"/>
      <c r="F155" s="234"/>
      <c r="G155" s="234"/>
      <c r="H155" s="234"/>
      <c r="I155" s="234"/>
      <c r="J155" s="234"/>
      <c r="K155" s="234"/>
      <c r="L155" s="234"/>
    </row>
    <row r="156" spans="1:12" ht="15.6" customHeight="1" x14ac:dyDescent="0.25">
      <c r="A156" s="234"/>
      <c r="B156" s="134"/>
      <c r="C156" s="134"/>
      <c r="D156" s="134"/>
      <c r="E156" s="234"/>
      <c r="F156" s="234"/>
      <c r="G156" s="234"/>
      <c r="H156" s="234"/>
      <c r="I156" s="234"/>
      <c r="J156" s="234"/>
      <c r="K156" s="234"/>
      <c r="L156" s="234"/>
    </row>
    <row r="157" spans="1:12" ht="15.6" customHeight="1" x14ac:dyDescent="0.25">
      <c r="A157" s="234"/>
      <c r="B157" s="134"/>
      <c r="C157" s="134"/>
      <c r="D157" s="134"/>
      <c r="E157" s="234"/>
      <c r="F157" s="234"/>
      <c r="G157" s="234"/>
      <c r="H157" s="234"/>
      <c r="I157" s="234"/>
      <c r="J157" s="234"/>
      <c r="K157" s="234"/>
      <c r="L157" s="234"/>
    </row>
    <row r="158" spans="1:12" ht="15.6" customHeight="1" x14ac:dyDescent="0.25">
      <c r="A158" s="234"/>
      <c r="B158" s="134"/>
      <c r="C158" s="134"/>
      <c r="D158" s="134"/>
      <c r="E158" s="234"/>
      <c r="F158" s="234"/>
      <c r="G158" s="234"/>
      <c r="H158" s="234"/>
      <c r="I158" s="234"/>
      <c r="J158" s="234"/>
      <c r="K158" s="234"/>
      <c r="L158" s="234"/>
    </row>
    <row r="159" spans="1:12" ht="15.6" customHeight="1" x14ac:dyDescent="0.25">
      <c r="A159" s="234"/>
      <c r="B159" s="134"/>
      <c r="C159" s="134"/>
      <c r="D159" s="134"/>
      <c r="E159" s="234"/>
      <c r="F159" s="234"/>
      <c r="G159" s="234"/>
      <c r="H159" s="234"/>
      <c r="I159" s="234"/>
      <c r="J159" s="234"/>
      <c r="K159" s="234"/>
      <c r="L159" s="234"/>
    </row>
    <row r="160" spans="1:12" ht="15.6" customHeight="1" x14ac:dyDescent="0.25">
      <c r="A160" s="234"/>
      <c r="B160" s="134"/>
      <c r="C160" s="134"/>
      <c r="D160" s="134"/>
      <c r="E160" s="234"/>
      <c r="F160" s="234"/>
      <c r="G160" s="234"/>
      <c r="H160" s="234"/>
      <c r="I160" s="234"/>
      <c r="J160" s="234"/>
      <c r="K160" s="234"/>
      <c r="L160" s="234"/>
    </row>
    <row r="161" spans="1:12" ht="15.6" customHeight="1" x14ac:dyDescent="0.25">
      <c r="A161" s="234"/>
      <c r="B161" s="134"/>
      <c r="C161" s="134"/>
      <c r="D161" s="134"/>
      <c r="E161" s="234"/>
      <c r="F161" s="234"/>
      <c r="G161" s="234"/>
      <c r="H161" s="234"/>
      <c r="I161" s="234"/>
      <c r="J161" s="234"/>
      <c r="K161" s="234"/>
      <c r="L161" s="234"/>
    </row>
    <row r="162" spans="1:12" ht="15.6" customHeight="1" x14ac:dyDescent="0.25">
      <c r="A162" s="234"/>
      <c r="B162" s="134"/>
      <c r="C162" s="134"/>
      <c r="D162" s="134"/>
      <c r="E162" s="234"/>
      <c r="F162" s="234"/>
      <c r="G162" s="234"/>
      <c r="H162" s="234"/>
      <c r="I162" s="234"/>
      <c r="J162" s="234"/>
      <c r="K162" s="234"/>
      <c r="L162" s="234"/>
    </row>
    <row r="163" spans="1:12" ht="15.6" customHeight="1" x14ac:dyDescent="0.25">
      <c r="A163" s="234"/>
      <c r="B163" s="134"/>
      <c r="C163" s="134"/>
      <c r="D163" s="134"/>
      <c r="E163" s="234"/>
      <c r="F163" s="234"/>
      <c r="G163" s="234"/>
      <c r="H163" s="234"/>
      <c r="I163" s="234"/>
      <c r="J163" s="234"/>
      <c r="K163" s="234"/>
      <c r="L163" s="234"/>
    </row>
    <row r="164" spans="1:12" ht="15.6" customHeight="1" x14ac:dyDescent="0.25">
      <c r="A164" s="234"/>
      <c r="B164" s="134"/>
      <c r="C164" s="134"/>
      <c r="D164" s="134"/>
      <c r="E164" s="234"/>
      <c r="F164" s="234"/>
      <c r="G164" s="234"/>
      <c r="H164" s="234"/>
      <c r="I164" s="234"/>
      <c r="J164" s="234"/>
      <c r="K164" s="234"/>
      <c r="L164" s="234"/>
    </row>
    <row r="165" spans="1:12" ht="15.6" customHeight="1" x14ac:dyDescent="0.25">
      <c r="A165" s="234"/>
      <c r="B165" s="134"/>
      <c r="C165" s="134"/>
      <c r="D165" s="134"/>
      <c r="E165" s="234"/>
      <c r="F165" s="234"/>
      <c r="G165" s="234"/>
      <c r="H165" s="234"/>
      <c r="I165" s="234"/>
      <c r="J165" s="234"/>
      <c r="K165" s="234"/>
      <c r="L165" s="234"/>
    </row>
    <row r="166" spans="1:12" ht="15.6" customHeight="1" x14ac:dyDescent="0.25">
      <c r="A166" s="234"/>
      <c r="B166" s="134"/>
      <c r="C166" s="134"/>
      <c r="D166" s="134"/>
      <c r="E166" s="234"/>
      <c r="F166" s="234"/>
      <c r="G166" s="234"/>
      <c r="H166" s="234"/>
      <c r="I166" s="234"/>
      <c r="J166" s="234"/>
      <c r="K166" s="234"/>
      <c r="L166" s="234"/>
    </row>
    <row r="167" spans="1:12" ht="15.6" customHeight="1" x14ac:dyDescent="0.25">
      <c r="A167" s="234"/>
      <c r="B167" s="134"/>
      <c r="C167" s="134"/>
      <c r="D167" s="134"/>
      <c r="E167" s="234"/>
      <c r="F167" s="234"/>
      <c r="G167" s="234"/>
      <c r="H167" s="234"/>
      <c r="I167" s="234"/>
      <c r="J167" s="234"/>
      <c r="K167" s="234"/>
      <c r="L167" s="234"/>
    </row>
    <row r="168" spans="1:12" ht="15.6" customHeight="1" x14ac:dyDescent="0.25">
      <c r="A168" s="234"/>
      <c r="B168" s="134"/>
      <c r="C168" s="134"/>
      <c r="D168" s="134"/>
      <c r="E168" s="234"/>
      <c r="F168" s="234"/>
      <c r="G168" s="234"/>
      <c r="H168" s="234"/>
      <c r="I168" s="234"/>
      <c r="J168" s="234"/>
      <c r="K168" s="234"/>
      <c r="L168" s="234"/>
    </row>
    <row r="169" spans="1:12" ht="15.6" customHeight="1" x14ac:dyDescent="0.25">
      <c r="A169" s="234"/>
      <c r="B169" s="134"/>
      <c r="C169" s="134"/>
      <c r="D169" s="134"/>
      <c r="E169" s="234"/>
      <c r="F169" s="234"/>
      <c r="G169" s="234"/>
      <c r="H169" s="234"/>
      <c r="I169" s="234"/>
      <c r="J169" s="234"/>
      <c r="K169" s="234"/>
      <c r="L169" s="234"/>
    </row>
    <row r="170" spans="1:12" ht="15.6" customHeight="1" x14ac:dyDescent="0.25">
      <c r="A170" s="234"/>
      <c r="B170" s="134"/>
      <c r="C170" s="134"/>
      <c r="D170" s="134"/>
      <c r="E170" s="234"/>
      <c r="F170" s="234"/>
      <c r="G170" s="234"/>
      <c r="H170" s="234"/>
      <c r="I170" s="234"/>
      <c r="J170" s="234"/>
      <c r="K170" s="234"/>
      <c r="L170" s="234"/>
    </row>
    <row r="171" spans="1:12" ht="15.6" customHeight="1" x14ac:dyDescent="0.25">
      <c r="A171" s="234"/>
      <c r="B171" s="134"/>
      <c r="C171" s="134"/>
      <c r="D171" s="134"/>
      <c r="E171" s="234"/>
      <c r="F171" s="234"/>
      <c r="G171" s="234"/>
      <c r="H171" s="234"/>
      <c r="I171" s="234"/>
      <c r="J171" s="234"/>
      <c r="K171" s="234"/>
      <c r="L171" s="234"/>
    </row>
    <row r="172" spans="1:12" ht="15.6" customHeight="1" x14ac:dyDescent="0.25">
      <c r="A172" s="234"/>
      <c r="B172" s="134"/>
      <c r="C172" s="134"/>
      <c r="D172" s="134"/>
      <c r="E172" s="234"/>
      <c r="F172" s="234"/>
      <c r="G172" s="234"/>
      <c r="H172" s="234"/>
      <c r="I172" s="234"/>
      <c r="J172" s="234"/>
      <c r="K172" s="234"/>
      <c r="L172" s="234"/>
    </row>
    <row r="173" spans="1:12" ht="15.6" customHeight="1" x14ac:dyDescent="0.25">
      <c r="A173" s="234"/>
      <c r="B173" s="134"/>
      <c r="C173" s="134"/>
      <c r="D173" s="134"/>
      <c r="E173" s="234"/>
      <c r="F173" s="234"/>
      <c r="G173" s="234"/>
      <c r="H173" s="234"/>
      <c r="I173" s="234"/>
      <c r="J173" s="234"/>
      <c r="K173" s="234"/>
      <c r="L173" s="234"/>
    </row>
    <row r="174" spans="1:12" ht="15.6" customHeight="1" x14ac:dyDescent="0.25">
      <c r="A174" s="234"/>
      <c r="B174" s="134"/>
      <c r="C174" s="134"/>
      <c r="D174" s="134"/>
      <c r="E174" s="234"/>
      <c r="F174" s="234"/>
      <c r="G174" s="234"/>
      <c r="H174" s="234"/>
      <c r="I174" s="234"/>
      <c r="J174" s="234"/>
      <c r="K174" s="234"/>
      <c r="L174" s="234"/>
    </row>
    <row r="175" spans="1:12" ht="15.6" customHeight="1" x14ac:dyDescent="0.25">
      <c r="A175" s="234"/>
      <c r="B175" s="134"/>
      <c r="C175" s="134"/>
      <c r="D175" s="134"/>
      <c r="E175" s="234"/>
      <c r="F175" s="234"/>
      <c r="G175" s="234"/>
      <c r="H175" s="234"/>
      <c r="I175" s="234"/>
      <c r="J175" s="234"/>
      <c r="K175" s="234"/>
      <c r="L175" s="234"/>
    </row>
    <row r="176" spans="1:12" ht="15.6" customHeight="1" x14ac:dyDescent="0.25">
      <c r="A176" s="234"/>
      <c r="B176" s="134"/>
      <c r="C176" s="134"/>
      <c r="D176" s="134"/>
      <c r="E176" s="234"/>
      <c r="F176" s="234"/>
      <c r="G176" s="234"/>
      <c r="H176" s="234"/>
      <c r="I176" s="234"/>
      <c r="J176" s="234"/>
      <c r="K176" s="234"/>
      <c r="L176" s="234"/>
    </row>
    <row r="177" spans="1:12" ht="15.6" customHeight="1" x14ac:dyDescent="0.25">
      <c r="A177" s="234"/>
      <c r="B177" s="134"/>
      <c r="C177" s="134"/>
      <c r="D177" s="134"/>
      <c r="E177" s="234"/>
      <c r="F177" s="234"/>
      <c r="G177" s="234"/>
      <c r="H177" s="234"/>
      <c r="I177" s="234"/>
      <c r="J177" s="234"/>
      <c r="K177" s="234"/>
      <c r="L177" s="234"/>
    </row>
    <row r="178" spans="1:12" ht="15.6" customHeight="1" x14ac:dyDescent="0.25">
      <c r="A178" s="234"/>
      <c r="B178" s="134"/>
      <c r="C178" s="134"/>
      <c r="D178" s="134"/>
      <c r="E178" s="234"/>
      <c r="F178" s="234"/>
      <c r="G178" s="234"/>
      <c r="H178" s="234"/>
      <c r="I178" s="234"/>
      <c r="J178" s="234"/>
      <c r="K178" s="234"/>
      <c r="L178" s="234"/>
    </row>
    <row r="179" spans="1:12" ht="15.6" customHeight="1" x14ac:dyDescent="0.25">
      <c r="A179" s="234"/>
      <c r="B179" s="134"/>
      <c r="C179" s="134"/>
      <c r="D179" s="134"/>
      <c r="E179" s="234"/>
      <c r="F179" s="234"/>
      <c r="G179" s="234"/>
      <c r="H179" s="234"/>
      <c r="I179" s="234"/>
      <c r="J179" s="234"/>
      <c r="K179" s="234"/>
      <c r="L179" s="234"/>
    </row>
    <row r="180" spans="1:12" ht="15.6" customHeight="1" x14ac:dyDescent="0.25">
      <c r="A180" s="234"/>
      <c r="B180" s="134"/>
      <c r="C180" s="134"/>
      <c r="D180" s="134"/>
      <c r="E180" s="234"/>
      <c r="F180" s="234"/>
      <c r="G180" s="234"/>
      <c r="H180" s="234"/>
      <c r="I180" s="234"/>
      <c r="J180" s="234"/>
      <c r="K180" s="234"/>
      <c r="L180" s="234"/>
    </row>
    <row r="181" spans="1:12" ht="15.6" customHeight="1" x14ac:dyDescent="0.25">
      <c r="A181" s="234"/>
      <c r="B181" s="134"/>
      <c r="C181" s="134"/>
      <c r="D181" s="134"/>
      <c r="E181" s="234"/>
      <c r="F181" s="234"/>
      <c r="G181" s="234"/>
      <c r="H181" s="234"/>
      <c r="I181" s="234"/>
      <c r="J181" s="234"/>
      <c r="K181" s="234"/>
      <c r="L181" s="234"/>
    </row>
    <row r="182" spans="1:12" ht="15.6" customHeight="1" x14ac:dyDescent="0.25">
      <c r="A182" s="234"/>
      <c r="B182" s="134"/>
      <c r="C182" s="134"/>
      <c r="D182" s="134"/>
      <c r="E182" s="234"/>
      <c r="F182" s="234"/>
      <c r="G182" s="234"/>
      <c r="H182" s="234"/>
      <c r="I182" s="234"/>
      <c r="J182" s="234"/>
      <c r="K182" s="234"/>
      <c r="L182" s="234"/>
    </row>
    <row r="183" spans="1:12" ht="15.6" customHeight="1" x14ac:dyDescent="0.25">
      <c r="A183" s="234"/>
      <c r="B183" s="134"/>
      <c r="C183" s="134"/>
      <c r="D183" s="134"/>
      <c r="E183" s="234"/>
      <c r="F183" s="234"/>
      <c r="G183" s="234"/>
      <c r="H183" s="234"/>
      <c r="I183" s="234"/>
      <c r="J183" s="234"/>
      <c r="K183" s="234"/>
      <c r="L183" s="234"/>
    </row>
    <row r="184" spans="1:12" ht="15.6" customHeight="1" x14ac:dyDescent="0.25">
      <c r="A184" s="234"/>
      <c r="B184" s="134"/>
      <c r="C184" s="134"/>
      <c r="D184" s="134"/>
      <c r="E184" s="234"/>
      <c r="F184" s="234"/>
      <c r="G184" s="234"/>
      <c r="H184" s="234"/>
      <c r="I184" s="234"/>
      <c r="J184" s="234"/>
      <c r="K184" s="234"/>
      <c r="L184" s="234"/>
    </row>
    <row r="185" spans="1:12" ht="15.6" customHeight="1" x14ac:dyDescent="0.25">
      <c r="A185" s="234"/>
      <c r="B185" s="134"/>
      <c r="C185" s="134"/>
      <c r="D185" s="134"/>
      <c r="E185" s="234"/>
      <c r="F185" s="234"/>
      <c r="G185" s="234"/>
      <c r="H185" s="234"/>
      <c r="I185" s="234"/>
      <c r="J185" s="234"/>
      <c r="K185" s="234"/>
      <c r="L185" s="234"/>
    </row>
    <row r="186" spans="1:12" ht="15.6" customHeight="1" x14ac:dyDescent="0.25">
      <c r="A186" s="234"/>
      <c r="B186" s="134"/>
      <c r="C186" s="134"/>
      <c r="D186" s="134"/>
      <c r="E186" s="234"/>
      <c r="F186" s="234"/>
      <c r="G186" s="234"/>
      <c r="H186" s="234"/>
      <c r="I186" s="234"/>
      <c r="J186" s="234"/>
      <c r="K186" s="234"/>
      <c r="L186" s="234"/>
    </row>
    <row r="187" spans="1:12" ht="15.6" customHeight="1" x14ac:dyDescent="0.25">
      <c r="A187" s="234"/>
      <c r="B187" s="134"/>
      <c r="C187" s="134"/>
      <c r="D187" s="134"/>
      <c r="E187" s="234"/>
      <c r="F187" s="234"/>
      <c r="G187" s="234"/>
      <c r="H187" s="234"/>
      <c r="I187" s="234"/>
      <c r="J187" s="234"/>
      <c r="K187" s="234"/>
      <c r="L187" s="234"/>
    </row>
    <row r="188" spans="1:12" ht="15.6" customHeight="1" x14ac:dyDescent="0.25">
      <c r="A188" s="234"/>
      <c r="B188" s="134"/>
      <c r="C188" s="134"/>
      <c r="D188" s="134"/>
      <c r="E188" s="234"/>
      <c r="F188" s="234"/>
      <c r="G188" s="234"/>
      <c r="H188" s="234"/>
      <c r="I188" s="234"/>
      <c r="J188" s="234"/>
      <c r="K188" s="234"/>
      <c r="L188" s="234"/>
    </row>
    <row r="189" spans="1:12" ht="15.6" customHeight="1" x14ac:dyDescent="0.25">
      <c r="A189" s="234"/>
      <c r="B189" s="134"/>
      <c r="C189" s="134"/>
      <c r="D189" s="134"/>
      <c r="E189" s="234"/>
      <c r="F189" s="234"/>
      <c r="G189" s="234"/>
      <c r="H189" s="234"/>
      <c r="I189" s="234"/>
      <c r="J189" s="234"/>
      <c r="K189" s="234"/>
      <c r="L189" s="234"/>
    </row>
    <row r="190" spans="1:12" ht="15.6" customHeight="1" x14ac:dyDescent="0.25">
      <c r="A190" s="234"/>
      <c r="B190" s="134"/>
      <c r="C190" s="134"/>
      <c r="D190" s="134"/>
      <c r="E190" s="234"/>
      <c r="F190" s="234"/>
      <c r="G190" s="234"/>
      <c r="H190" s="234"/>
      <c r="I190" s="234"/>
      <c r="J190" s="234"/>
      <c r="K190" s="234"/>
      <c r="L190" s="234"/>
    </row>
    <row r="191" spans="1:12" ht="15.6" customHeight="1" x14ac:dyDescent="0.25">
      <c r="A191" s="234"/>
      <c r="B191" s="134"/>
      <c r="C191" s="134"/>
      <c r="D191" s="134"/>
      <c r="E191" s="234"/>
      <c r="F191" s="234"/>
      <c r="G191" s="234"/>
      <c r="H191" s="234"/>
      <c r="I191" s="234"/>
      <c r="J191" s="234"/>
      <c r="K191" s="234"/>
      <c r="L191" s="234"/>
    </row>
    <row r="192" spans="1:12" ht="15.6" customHeight="1" x14ac:dyDescent="0.25">
      <c r="A192" s="234"/>
      <c r="B192" s="134"/>
      <c r="C192" s="134"/>
      <c r="D192" s="134"/>
      <c r="E192" s="234"/>
      <c r="F192" s="234"/>
      <c r="G192" s="234"/>
      <c r="H192" s="234"/>
      <c r="I192" s="234"/>
      <c r="J192" s="234"/>
      <c r="K192" s="234"/>
      <c r="L192" s="234"/>
    </row>
    <row r="193" spans="1:12" ht="15.6" customHeight="1" x14ac:dyDescent="0.25">
      <c r="A193" s="234"/>
      <c r="B193" s="134"/>
      <c r="C193" s="134"/>
      <c r="D193" s="134"/>
      <c r="E193" s="234"/>
      <c r="F193" s="234"/>
      <c r="G193" s="234"/>
      <c r="H193" s="234"/>
      <c r="I193" s="234"/>
      <c r="J193" s="234"/>
      <c r="K193" s="234"/>
      <c r="L193" s="234"/>
    </row>
    <row r="194" spans="1:12" ht="15.6" customHeight="1" x14ac:dyDescent="0.25">
      <c r="A194" s="234"/>
      <c r="B194" s="134"/>
      <c r="C194" s="134"/>
      <c r="D194" s="134"/>
      <c r="E194" s="234"/>
      <c r="F194" s="234"/>
      <c r="G194" s="234"/>
      <c r="H194" s="234"/>
      <c r="I194" s="234"/>
      <c r="J194" s="234"/>
      <c r="K194" s="234"/>
      <c r="L194" s="234"/>
    </row>
    <row r="195" spans="1:12" ht="15.6" customHeight="1" x14ac:dyDescent="0.25">
      <c r="A195" s="234"/>
      <c r="B195" s="134"/>
      <c r="C195" s="134"/>
      <c r="D195" s="134"/>
      <c r="E195" s="234"/>
      <c r="F195" s="234"/>
      <c r="G195" s="234"/>
      <c r="H195" s="234"/>
      <c r="I195" s="234"/>
      <c r="J195" s="234"/>
      <c r="K195" s="234"/>
      <c r="L195" s="234"/>
    </row>
    <row r="196" spans="1:12" ht="15.6" customHeight="1" x14ac:dyDescent="0.25">
      <c r="A196" s="234"/>
      <c r="B196" s="134"/>
      <c r="C196" s="134"/>
      <c r="D196" s="134"/>
      <c r="E196" s="234"/>
      <c r="F196" s="234"/>
      <c r="G196" s="234"/>
      <c r="H196" s="234"/>
      <c r="I196" s="234"/>
      <c r="J196" s="234"/>
      <c r="K196" s="234"/>
      <c r="L196" s="234"/>
    </row>
    <row r="197" spans="1:12" ht="15.6" customHeight="1" x14ac:dyDescent="0.25">
      <c r="A197" s="234"/>
      <c r="B197" s="134"/>
      <c r="C197" s="134"/>
      <c r="D197" s="134"/>
      <c r="E197" s="234"/>
      <c r="F197" s="234"/>
      <c r="G197" s="234"/>
      <c r="H197" s="234"/>
      <c r="I197" s="234"/>
      <c r="J197" s="234"/>
      <c r="K197" s="234"/>
      <c r="L197" s="234"/>
    </row>
    <row r="198" spans="1:12" ht="15.6" customHeight="1" x14ac:dyDescent="0.25">
      <c r="A198" s="234"/>
      <c r="B198" s="134"/>
      <c r="C198" s="134"/>
      <c r="D198" s="134"/>
      <c r="E198" s="234"/>
      <c r="F198" s="234"/>
      <c r="G198" s="234"/>
      <c r="H198" s="234"/>
      <c r="I198" s="234"/>
      <c r="J198" s="234"/>
      <c r="K198" s="234"/>
      <c r="L198" s="234"/>
    </row>
    <row r="199" spans="1:12" ht="15.6" customHeight="1" x14ac:dyDescent="0.25">
      <c r="A199" s="234"/>
      <c r="B199" s="134"/>
      <c r="C199" s="134"/>
      <c r="D199" s="134"/>
      <c r="E199" s="234"/>
      <c r="F199" s="234"/>
      <c r="G199" s="234"/>
      <c r="H199" s="234"/>
      <c r="I199" s="234"/>
      <c r="J199" s="234"/>
      <c r="K199" s="234"/>
      <c r="L199" s="234"/>
    </row>
    <row r="200" spans="1:12" ht="15.6" customHeight="1" x14ac:dyDescent="0.25">
      <c r="A200" s="234"/>
      <c r="B200" s="134"/>
      <c r="C200" s="134"/>
      <c r="D200" s="134"/>
      <c r="E200" s="234"/>
      <c r="F200" s="234"/>
      <c r="G200" s="234"/>
      <c r="H200" s="234"/>
      <c r="I200" s="234"/>
      <c r="J200" s="234"/>
      <c r="K200" s="234"/>
      <c r="L200" s="234"/>
    </row>
    <row r="201" spans="1:12" ht="15.6" customHeight="1" x14ac:dyDescent="0.25">
      <c r="A201" s="234"/>
      <c r="B201" s="134"/>
      <c r="C201" s="134"/>
      <c r="D201" s="134"/>
      <c r="E201" s="234"/>
      <c r="F201" s="234"/>
      <c r="G201" s="234"/>
      <c r="H201" s="234"/>
      <c r="I201" s="234"/>
      <c r="J201" s="234"/>
      <c r="K201" s="234"/>
      <c r="L201" s="234"/>
    </row>
    <row r="202" spans="1:12" ht="15.6" customHeight="1" x14ac:dyDescent="0.25">
      <c r="A202" s="234"/>
      <c r="B202" s="134"/>
      <c r="C202" s="134"/>
      <c r="D202" s="134"/>
      <c r="E202" s="234"/>
      <c r="F202" s="234"/>
      <c r="G202" s="234"/>
      <c r="H202" s="234"/>
      <c r="I202" s="234"/>
      <c r="J202" s="234"/>
      <c r="K202" s="234"/>
      <c r="L202" s="234"/>
    </row>
    <row r="203" spans="1:12" ht="15.6" customHeight="1" x14ac:dyDescent="0.25">
      <c r="A203" s="234"/>
      <c r="B203" s="134"/>
      <c r="C203" s="134"/>
      <c r="D203" s="134"/>
      <c r="E203" s="234"/>
      <c r="F203" s="234"/>
      <c r="G203" s="234"/>
      <c r="H203" s="234"/>
      <c r="I203" s="234"/>
      <c r="J203" s="234"/>
      <c r="K203" s="234"/>
      <c r="L203" s="234"/>
    </row>
    <row r="204" spans="1:12" ht="15.6" customHeight="1" x14ac:dyDescent="0.25">
      <c r="A204" s="234"/>
      <c r="B204" s="134"/>
      <c r="C204" s="134"/>
      <c r="D204" s="134"/>
      <c r="E204" s="234"/>
      <c r="F204" s="234"/>
      <c r="G204" s="234"/>
      <c r="H204" s="234"/>
      <c r="I204" s="234"/>
      <c r="J204" s="234"/>
      <c r="K204" s="234"/>
      <c r="L204" s="234"/>
    </row>
    <row r="205" spans="1:12" ht="15.6" customHeight="1" x14ac:dyDescent="0.25">
      <c r="A205" s="234"/>
      <c r="B205" s="134"/>
      <c r="C205" s="134"/>
      <c r="D205" s="134"/>
      <c r="E205" s="234"/>
      <c r="F205" s="234"/>
      <c r="G205" s="234"/>
      <c r="H205" s="234"/>
      <c r="I205" s="234"/>
      <c r="J205" s="234"/>
      <c r="K205" s="234"/>
      <c r="L205" s="234"/>
    </row>
    <row r="206" spans="1:12" ht="15.6" customHeight="1" x14ac:dyDescent="0.25">
      <c r="A206" s="234"/>
      <c r="B206" s="134"/>
      <c r="C206" s="134"/>
      <c r="D206" s="134"/>
      <c r="E206" s="234"/>
      <c r="F206" s="234"/>
      <c r="G206" s="234"/>
      <c r="H206" s="234"/>
      <c r="I206" s="234"/>
      <c r="J206" s="234"/>
      <c r="K206" s="234"/>
      <c r="L206" s="234"/>
    </row>
    <row r="207" spans="1:12" ht="15.6" customHeight="1" x14ac:dyDescent="0.25">
      <c r="A207" s="234"/>
      <c r="B207" s="134"/>
      <c r="C207" s="134"/>
      <c r="D207" s="134"/>
      <c r="E207" s="234"/>
      <c r="F207" s="234"/>
      <c r="G207" s="234"/>
      <c r="H207" s="234"/>
      <c r="I207" s="234"/>
      <c r="J207" s="234"/>
      <c r="K207" s="234"/>
      <c r="L207" s="234"/>
    </row>
    <row r="208" spans="1:12" ht="15.6" customHeight="1" x14ac:dyDescent="0.25">
      <c r="A208" s="234"/>
      <c r="B208" s="134"/>
      <c r="C208" s="134"/>
      <c r="D208" s="134"/>
      <c r="E208" s="234"/>
      <c r="F208" s="234"/>
      <c r="G208" s="234"/>
      <c r="H208" s="234"/>
      <c r="I208" s="234"/>
      <c r="J208" s="234"/>
      <c r="K208" s="234"/>
      <c r="L208" s="234"/>
    </row>
    <row r="209" spans="1:12" ht="15.6" customHeight="1" x14ac:dyDescent="0.25">
      <c r="A209" s="234"/>
      <c r="B209" s="134"/>
      <c r="C209" s="134"/>
      <c r="D209" s="134"/>
      <c r="E209" s="234"/>
      <c r="F209" s="234"/>
      <c r="G209" s="234"/>
      <c r="H209" s="234"/>
      <c r="I209" s="234"/>
      <c r="J209" s="234"/>
      <c r="K209" s="234"/>
      <c r="L209" s="234"/>
    </row>
    <row r="210" spans="1:12" ht="15.6" customHeight="1" x14ac:dyDescent="0.25">
      <c r="A210" s="234"/>
      <c r="B210" s="134"/>
      <c r="C210" s="134"/>
      <c r="D210" s="134"/>
      <c r="E210" s="234"/>
      <c r="F210" s="234"/>
      <c r="G210" s="234"/>
      <c r="H210" s="234"/>
      <c r="I210" s="234"/>
      <c r="J210" s="234"/>
      <c r="K210" s="234"/>
      <c r="L210" s="234"/>
    </row>
    <row r="211" spans="1:12" ht="15.6" customHeight="1" x14ac:dyDescent="0.25">
      <c r="A211" s="234"/>
      <c r="B211" s="134"/>
      <c r="C211" s="134"/>
      <c r="D211" s="134"/>
      <c r="E211" s="234"/>
      <c r="F211" s="234"/>
      <c r="G211" s="234"/>
      <c r="H211" s="234"/>
      <c r="I211" s="234"/>
      <c r="J211" s="234"/>
      <c r="K211" s="234"/>
      <c r="L211" s="234"/>
    </row>
    <row r="212" spans="1:12" ht="15.6" customHeight="1" x14ac:dyDescent="0.25">
      <c r="A212" s="234"/>
      <c r="B212" s="134"/>
      <c r="C212" s="134"/>
      <c r="D212" s="134"/>
      <c r="E212" s="234"/>
      <c r="F212" s="234"/>
      <c r="G212" s="234"/>
      <c r="H212" s="234"/>
      <c r="I212" s="234"/>
      <c r="J212" s="234"/>
      <c r="K212" s="234"/>
      <c r="L212" s="234"/>
    </row>
    <row r="213" spans="1:12" ht="15.6" customHeight="1" x14ac:dyDescent="0.25">
      <c r="A213" s="234"/>
      <c r="B213" s="134"/>
      <c r="C213" s="134"/>
      <c r="D213" s="134"/>
      <c r="E213" s="234"/>
      <c r="F213" s="234"/>
      <c r="G213" s="234"/>
      <c r="H213" s="234"/>
      <c r="I213" s="234"/>
      <c r="J213" s="234"/>
      <c r="K213" s="234"/>
      <c r="L213" s="234"/>
    </row>
    <row r="214" spans="1:12" ht="15.6" customHeight="1" x14ac:dyDescent="0.25">
      <c r="A214" s="234"/>
      <c r="B214" s="134"/>
      <c r="C214" s="134"/>
      <c r="D214" s="134"/>
      <c r="E214" s="234"/>
      <c r="F214" s="234"/>
      <c r="G214" s="234"/>
      <c r="H214" s="234"/>
      <c r="I214" s="234"/>
      <c r="J214" s="234"/>
      <c r="K214" s="234"/>
      <c r="L214" s="234"/>
    </row>
    <row r="215" spans="1:12" ht="15.6" customHeight="1" x14ac:dyDescent="0.25">
      <c r="A215" s="234"/>
      <c r="B215" s="134"/>
      <c r="C215" s="134"/>
      <c r="D215" s="134"/>
      <c r="E215" s="234"/>
      <c r="F215" s="234"/>
      <c r="G215" s="234"/>
      <c r="H215" s="234"/>
      <c r="I215" s="234"/>
      <c r="J215" s="234"/>
      <c r="K215" s="234"/>
      <c r="L215" s="234"/>
    </row>
    <row r="216" spans="1:12" ht="15.6" customHeight="1" x14ac:dyDescent="0.25">
      <c r="A216" s="234"/>
      <c r="B216" s="134"/>
      <c r="C216" s="134"/>
      <c r="D216" s="134"/>
      <c r="E216" s="234"/>
      <c r="F216" s="234"/>
      <c r="G216" s="234"/>
      <c r="H216" s="234"/>
      <c r="I216" s="234"/>
      <c r="J216" s="234"/>
      <c r="K216" s="234"/>
      <c r="L216" s="234"/>
    </row>
    <row r="217" spans="1:12" ht="15.6" customHeight="1" x14ac:dyDescent="0.25">
      <c r="A217" s="234"/>
      <c r="B217" s="134"/>
      <c r="C217" s="134"/>
      <c r="D217" s="134"/>
      <c r="E217" s="234"/>
      <c r="F217" s="234"/>
      <c r="G217" s="234"/>
      <c r="H217" s="234"/>
      <c r="I217" s="234"/>
      <c r="J217" s="234"/>
      <c r="K217" s="234"/>
      <c r="L217" s="234"/>
    </row>
    <row r="218" spans="1:12" ht="15.6" customHeight="1" x14ac:dyDescent="0.25">
      <c r="A218" s="234"/>
      <c r="B218" s="134"/>
      <c r="C218" s="134"/>
      <c r="D218" s="134"/>
      <c r="E218" s="234"/>
      <c r="F218" s="234"/>
      <c r="G218" s="234"/>
      <c r="H218" s="234"/>
      <c r="I218" s="234"/>
      <c r="J218" s="234"/>
      <c r="K218" s="234"/>
      <c r="L218" s="234"/>
    </row>
    <row r="219" spans="1:12" ht="15.6" customHeight="1" x14ac:dyDescent="0.25">
      <c r="A219" s="234"/>
      <c r="B219" s="134"/>
      <c r="C219" s="134"/>
      <c r="D219" s="134"/>
      <c r="E219" s="234"/>
      <c r="F219" s="234"/>
      <c r="G219" s="234"/>
      <c r="H219" s="234"/>
      <c r="I219" s="234"/>
      <c r="J219" s="234"/>
      <c r="K219" s="234"/>
      <c r="L219" s="234"/>
    </row>
    <row r="220" spans="1:12" ht="15.6" customHeight="1" x14ac:dyDescent="0.25">
      <c r="A220" s="234"/>
      <c r="B220" s="134"/>
      <c r="C220" s="134"/>
      <c r="D220" s="134"/>
      <c r="E220" s="234"/>
      <c r="F220" s="234"/>
      <c r="G220" s="234"/>
      <c r="H220" s="234"/>
      <c r="I220" s="234"/>
      <c r="J220" s="234"/>
      <c r="K220" s="234"/>
      <c r="L220" s="234"/>
    </row>
    <row r="221" spans="1:12" ht="15.6" customHeight="1" x14ac:dyDescent="0.25">
      <c r="A221" s="234"/>
      <c r="B221" s="134"/>
      <c r="C221" s="134"/>
      <c r="D221" s="134"/>
      <c r="E221" s="234"/>
      <c r="F221" s="234"/>
      <c r="G221" s="234"/>
      <c r="H221" s="234"/>
      <c r="I221" s="234"/>
      <c r="J221" s="234"/>
      <c r="K221" s="234"/>
      <c r="L221" s="234"/>
    </row>
    <row r="222" spans="1:12" ht="15.6" customHeight="1" x14ac:dyDescent="0.25">
      <c r="A222" s="234"/>
      <c r="B222" s="134"/>
      <c r="C222" s="134"/>
      <c r="D222" s="134"/>
      <c r="E222" s="234"/>
      <c r="F222" s="234"/>
      <c r="G222" s="234"/>
      <c r="H222" s="234"/>
      <c r="I222" s="234"/>
      <c r="J222" s="234"/>
      <c r="K222" s="234"/>
      <c r="L222" s="234"/>
    </row>
    <row r="223" spans="1:12" ht="15.6" customHeight="1" x14ac:dyDescent="0.25">
      <c r="A223" s="234"/>
      <c r="B223" s="134"/>
      <c r="C223" s="134"/>
      <c r="D223" s="134"/>
      <c r="E223" s="234"/>
      <c r="F223" s="234"/>
      <c r="G223" s="234"/>
      <c r="H223" s="234"/>
      <c r="I223" s="234"/>
      <c r="J223" s="234"/>
      <c r="K223" s="234"/>
      <c r="L223" s="234"/>
    </row>
    <row r="224" spans="1:12" x14ac:dyDescent="0.25">
      <c r="A224" s="234"/>
      <c r="B224" s="134"/>
      <c r="C224" s="134"/>
      <c r="D224" s="134"/>
      <c r="E224" s="234"/>
      <c r="F224" s="234"/>
      <c r="G224" s="234"/>
      <c r="H224" s="234"/>
      <c r="I224" s="234"/>
      <c r="J224" s="234"/>
      <c r="K224" s="234"/>
      <c r="L224" s="234"/>
    </row>
    <row r="225" spans="1:12" x14ac:dyDescent="0.25">
      <c r="A225" s="234"/>
      <c r="B225" s="134"/>
      <c r="C225" s="134"/>
      <c r="D225" s="134"/>
      <c r="E225" s="234"/>
      <c r="F225" s="234"/>
      <c r="G225" s="234"/>
      <c r="H225" s="234"/>
      <c r="I225" s="234"/>
      <c r="J225" s="234"/>
      <c r="K225" s="234"/>
      <c r="L225" s="234"/>
    </row>
    <row r="226" spans="1:12" x14ac:dyDescent="0.25">
      <c r="A226" s="234"/>
      <c r="B226" s="134"/>
      <c r="C226" s="134"/>
      <c r="D226" s="134"/>
      <c r="E226" s="234"/>
      <c r="F226" s="234"/>
      <c r="G226" s="234"/>
      <c r="H226" s="234"/>
      <c r="I226" s="234"/>
      <c r="J226" s="234"/>
      <c r="K226" s="234"/>
      <c r="L226" s="234"/>
    </row>
    <row r="227" spans="1:12" x14ac:dyDescent="0.25">
      <c r="A227" s="234"/>
      <c r="B227" s="134"/>
      <c r="C227" s="134"/>
      <c r="D227" s="134"/>
      <c r="E227" s="234"/>
      <c r="F227" s="234"/>
      <c r="G227" s="234"/>
      <c r="H227" s="234"/>
      <c r="I227" s="234"/>
      <c r="J227" s="234"/>
      <c r="K227" s="234"/>
      <c r="L227" s="234"/>
    </row>
    <row r="228" spans="1:12" x14ac:dyDescent="0.25">
      <c r="A228" s="234"/>
      <c r="B228" s="134"/>
      <c r="C228" s="134"/>
      <c r="D228" s="134"/>
      <c r="E228" s="234"/>
      <c r="F228" s="234"/>
      <c r="G228" s="234"/>
      <c r="H228" s="234"/>
      <c r="I228" s="234"/>
      <c r="J228" s="234"/>
      <c r="K228" s="234"/>
      <c r="L228" s="234"/>
    </row>
    <row r="229" spans="1:12" x14ac:dyDescent="0.25">
      <c r="A229" s="234"/>
      <c r="B229" s="134"/>
      <c r="C229" s="134"/>
      <c r="D229" s="134"/>
      <c r="E229" s="234"/>
      <c r="F229" s="234"/>
      <c r="G229" s="234"/>
      <c r="H229" s="234"/>
      <c r="I229" s="234"/>
      <c r="J229" s="234"/>
      <c r="K229" s="234"/>
      <c r="L229" s="234"/>
    </row>
    <row r="230" spans="1:12" x14ac:dyDescent="0.25">
      <c r="A230" s="234"/>
      <c r="B230" s="134"/>
      <c r="C230" s="134"/>
      <c r="D230" s="134"/>
      <c r="E230" s="234"/>
      <c r="F230" s="234"/>
      <c r="G230" s="234"/>
      <c r="H230" s="234"/>
      <c r="I230" s="234"/>
      <c r="J230" s="234"/>
      <c r="K230" s="234"/>
      <c r="L230" s="234"/>
    </row>
    <row r="231" spans="1:12" x14ac:dyDescent="0.25">
      <c r="A231" s="234"/>
      <c r="B231" s="134"/>
      <c r="C231" s="134"/>
      <c r="D231" s="134"/>
      <c r="E231" s="234"/>
      <c r="F231" s="234"/>
      <c r="G231" s="234"/>
      <c r="H231" s="234"/>
      <c r="I231" s="234"/>
      <c r="J231" s="234"/>
      <c r="K231" s="234"/>
      <c r="L231" s="234"/>
    </row>
    <row r="232" spans="1:12" x14ac:dyDescent="0.25">
      <c r="A232" s="234"/>
      <c r="B232" s="134"/>
      <c r="C232" s="134"/>
      <c r="D232" s="134"/>
      <c r="E232" s="234"/>
      <c r="F232" s="234"/>
      <c r="G232" s="234"/>
      <c r="H232" s="234"/>
      <c r="I232" s="234"/>
      <c r="J232" s="234"/>
      <c r="K232" s="234"/>
      <c r="L232" s="234"/>
    </row>
    <row r="233" spans="1:12" x14ac:dyDescent="0.25">
      <c r="A233" s="234"/>
      <c r="B233" s="134"/>
      <c r="C233" s="134"/>
      <c r="D233" s="134"/>
      <c r="E233" s="234"/>
      <c r="F233" s="234"/>
      <c r="G233" s="234"/>
      <c r="H233" s="234"/>
      <c r="I233" s="234"/>
      <c r="J233" s="234"/>
      <c r="K233" s="234"/>
      <c r="L233" s="234"/>
    </row>
    <row r="234" spans="1:12" x14ac:dyDescent="0.25">
      <c r="A234" s="234"/>
      <c r="B234" s="134"/>
      <c r="C234" s="134"/>
      <c r="D234" s="134"/>
      <c r="E234" s="234"/>
      <c r="F234" s="234"/>
      <c r="G234" s="234"/>
      <c r="H234" s="234"/>
      <c r="I234" s="234"/>
      <c r="J234" s="234"/>
      <c r="K234" s="234"/>
      <c r="L234" s="234"/>
    </row>
    <row r="235" spans="1:12" x14ac:dyDescent="0.25">
      <c r="A235" s="234"/>
      <c r="B235" s="134"/>
      <c r="C235" s="134"/>
      <c r="D235" s="134"/>
      <c r="E235" s="234"/>
      <c r="F235" s="234"/>
      <c r="G235" s="234"/>
      <c r="H235" s="234"/>
      <c r="I235" s="234"/>
      <c r="J235" s="234"/>
      <c r="K235" s="234"/>
      <c r="L235" s="234"/>
    </row>
    <row r="236" spans="1:12" x14ac:dyDescent="0.25">
      <c r="A236" s="234"/>
      <c r="B236" s="134"/>
      <c r="C236" s="134"/>
      <c r="D236" s="134"/>
      <c r="E236" s="234"/>
      <c r="F236" s="234"/>
      <c r="G236" s="234"/>
      <c r="H236" s="234"/>
      <c r="I236" s="234"/>
      <c r="J236" s="234"/>
      <c r="K236" s="234"/>
      <c r="L236" s="234"/>
    </row>
    <row r="237" spans="1:12" x14ac:dyDescent="0.25">
      <c r="A237" s="234"/>
      <c r="B237" s="134"/>
      <c r="C237" s="134"/>
      <c r="D237" s="134"/>
      <c r="E237" s="234"/>
      <c r="F237" s="234"/>
      <c r="G237" s="234"/>
      <c r="H237" s="234"/>
      <c r="I237" s="234"/>
      <c r="J237" s="234"/>
      <c r="K237" s="234"/>
      <c r="L237" s="234"/>
    </row>
    <row r="238" spans="1:12" x14ac:dyDescent="0.25">
      <c r="A238" s="234"/>
      <c r="B238" s="134"/>
      <c r="C238" s="134"/>
      <c r="D238" s="134"/>
      <c r="E238" s="234"/>
      <c r="F238" s="234"/>
      <c r="G238" s="234"/>
      <c r="H238" s="234"/>
      <c r="I238" s="234"/>
      <c r="J238" s="234"/>
      <c r="K238" s="234"/>
      <c r="L238" s="234"/>
    </row>
    <row r="239" spans="1:12" x14ac:dyDescent="0.25">
      <c r="A239" s="234"/>
      <c r="B239" s="134"/>
      <c r="C239" s="134"/>
      <c r="D239" s="134"/>
      <c r="E239" s="234"/>
      <c r="F239" s="234"/>
      <c r="G239" s="234"/>
      <c r="H239" s="234"/>
      <c r="I239" s="234"/>
      <c r="J239" s="234"/>
      <c r="K239" s="234"/>
      <c r="L239" s="234"/>
    </row>
    <row r="240" spans="1:12" x14ac:dyDescent="0.25">
      <c r="A240" s="234"/>
      <c r="B240" s="134"/>
      <c r="C240" s="134"/>
      <c r="D240" s="134"/>
      <c r="E240" s="234"/>
      <c r="F240" s="234"/>
      <c r="G240" s="234"/>
      <c r="H240" s="234"/>
      <c r="I240" s="234"/>
      <c r="J240" s="234"/>
      <c r="K240" s="234"/>
      <c r="L240" s="234"/>
    </row>
    <row r="241" spans="1:12" x14ac:dyDescent="0.25">
      <c r="A241" s="234"/>
      <c r="B241" s="134"/>
      <c r="C241" s="134"/>
      <c r="D241" s="134"/>
      <c r="E241" s="234"/>
      <c r="F241" s="234"/>
      <c r="G241" s="234"/>
      <c r="H241" s="234"/>
      <c r="I241" s="234"/>
      <c r="J241" s="234"/>
      <c r="K241" s="234"/>
      <c r="L241" s="234"/>
    </row>
    <row r="242" spans="1:12" x14ac:dyDescent="0.25">
      <c r="A242" s="234"/>
      <c r="B242" s="134"/>
      <c r="C242" s="134"/>
      <c r="D242" s="134"/>
      <c r="E242" s="234"/>
      <c r="F242" s="234"/>
      <c r="G242" s="234"/>
      <c r="H242" s="234"/>
      <c r="I242" s="234"/>
      <c r="J242" s="234"/>
      <c r="K242" s="234"/>
      <c r="L242" s="234"/>
    </row>
    <row r="243" spans="1:12" x14ac:dyDescent="0.25">
      <c r="A243" s="234"/>
      <c r="B243" s="134"/>
      <c r="C243" s="134"/>
      <c r="D243" s="134"/>
      <c r="E243" s="234"/>
      <c r="F243" s="234"/>
      <c r="G243" s="234"/>
      <c r="H243" s="234"/>
      <c r="I243" s="234"/>
      <c r="J243" s="234"/>
      <c r="K243" s="234"/>
      <c r="L243" s="234"/>
    </row>
    <row r="244" spans="1:12" x14ac:dyDescent="0.25">
      <c r="A244" s="234"/>
      <c r="B244" s="134"/>
      <c r="C244" s="134"/>
      <c r="D244" s="134"/>
      <c r="E244" s="234"/>
      <c r="F244" s="234"/>
      <c r="G244" s="234"/>
      <c r="H244" s="234"/>
      <c r="I244" s="234"/>
      <c r="J244" s="234"/>
      <c r="K244" s="234"/>
      <c r="L244" s="234"/>
    </row>
    <row r="245" spans="1:12" x14ac:dyDescent="0.25">
      <c r="A245" s="234"/>
      <c r="B245" s="134"/>
      <c r="C245" s="134"/>
      <c r="D245" s="134"/>
      <c r="E245" s="234"/>
      <c r="F245" s="234"/>
      <c r="G245" s="234"/>
      <c r="H245" s="234"/>
      <c r="I245" s="234"/>
      <c r="J245" s="234"/>
      <c r="K245" s="234"/>
      <c r="L245" s="234"/>
    </row>
    <row r="246" spans="1:12" x14ac:dyDescent="0.25">
      <c r="A246" s="234"/>
      <c r="B246" s="134"/>
      <c r="C246" s="134"/>
      <c r="D246" s="134"/>
      <c r="E246" s="234"/>
      <c r="F246" s="234"/>
      <c r="G246" s="234"/>
      <c r="H246" s="234"/>
      <c r="I246" s="234"/>
      <c r="J246" s="234"/>
      <c r="K246" s="234"/>
      <c r="L246" s="234"/>
    </row>
    <row r="247" spans="1:12" x14ac:dyDescent="0.25">
      <c r="A247" s="234"/>
      <c r="B247" s="134"/>
      <c r="C247" s="134"/>
      <c r="D247" s="134"/>
      <c r="E247" s="234"/>
      <c r="F247" s="234"/>
      <c r="G247" s="234"/>
      <c r="H247" s="234"/>
      <c r="I247" s="234"/>
      <c r="J247" s="234"/>
      <c r="K247" s="234"/>
      <c r="L247" s="234"/>
    </row>
    <row r="248" spans="1:12" x14ac:dyDescent="0.25">
      <c r="A248" s="234"/>
      <c r="B248" s="134"/>
      <c r="C248" s="134"/>
      <c r="D248" s="134"/>
      <c r="E248" s="234"/>
      <c r="F248" s="234"/>
      <c r="G248" s="234"/>
      <c r="H248" s="234"/>
      <c r="I248" s="234"/>
      <c r="J248" s="234"/>
      <c r="K248" s="234"/>
      <c r="L248" s="234"/>
    </row>
    <row r="249" spans="1:12" x14ac:dyDescent="0.25">
      <c r="A249" s="234"/>
      <c r="B249" s="134"/>
      <c r="C249" s="134"/>
      <c r="D249" s="134"/>
      <c r="E249" s="234"/>
      <c r="F249" s="234"/>
      <c r="G249" s="234"/>
      <c r="H249" s="234"/>
      <c r="I249" s="234"/>
      <c r="J249" s="234"/>
      <c r="K249" s="234"/>
      <c r="L249" s="234"/>
    </row>
    <row r="250" spans="1:12" x14ac:dyDescent="0.25">
      <c r="A250" s="234"/>
      <c r="B250" s="134"/>
      <c r="C250" s="134"/>
      <c r="D250" s="134"/>
      <c r="E250" s="234"/>
      <c r="F250" s="234"/>
      <c r="G250" s="234"/>
      <c r="H250" s="234"/>
      <c r="I250" s="234"/>
      <c r="J250" s="234"/>
      <c r="K250" s="234"/>
      <c r="L250" s="234"/>
    </row>
    <row r="251" spans="1:12" x14ac:dyDescent="0.25">
      <c r="A251" s="234"/>
      <c r="B251" s="134"/>
      <c r="C251" s="134"/>
      <c r="D251" s="134"/>
      <c r="E251" s="234"/>
      <c r="F251" s="234"/>
      <c r="G251" s="234"/>
      <c r="H251" s="234"/>
      <c r="I251" s="234"/>
      <c r="J251" s="234"/>
      <c r="K251" s="234"/>
      <c r="L251" s="234"/>
    </row>
    <row r="252" spans="1:12" x14ac:dyDescent="0.25">
      <c r="A252" s="234"/>
      <c r="B252" s="134"/>
      <c r="C252" s="134"/>
      <c r="D252" s="134"/>
      <c r="E252" s="234"/>
      <c r="F252" s="234"/>
      <c r="G252" s="234"/>
      <c r="H252" s="234"/>
      <c r="I252" s="234"/>
      <c r="J252" s="234"/>
      <c r="K252" s="234"/>
      <c r="L252" s="234"/>
    </row>
    <row r="253" spans="1:12" x14ac:dyDescent="0.25">
      <c r="A253" s="234"/>
      <c r="B253" s="134"/>
      <c r="C253" s="134"/>
      <c r="D253" s="134"/>
      <c r="E253" s="234"/>
      <c r="F253" s="234"/>
      <c r="G253" s="234"/>
      <c r="H253" s="234"/>
      <c r="I253" s="234"/>
      <c r="J253" s="234"/>
      <c r="K253" s="234"/>
      <c r="L253" s="234"/>
    </row>
    <row r="254" spans="1:12" x14ac:dyDescent="0.25">
      <c r="A254" s="234"/>
      <c r="B254" s="134"/>
      <c r="C254" s="134"/>
      <c r="D254" s="134"/>
      <c r="E254" s="234"/>
      <c r="F254" s="234"/>
      <c r="G254" s="234"/>
      <c r="H254" s="234"/>
      <c r="I254" s="234"/>
      <c r="J254" s="234"/>
      <c r="K254" s="234"/>
      <c r="L254" s="234"/>
    </row>
    <row r="255" spans="1:12" x14ac:dyDescent="0.25">
      <c r="A255" s="234"/>
      <c r="B255" s="134"/>
      <c r="C255" s="134"/>
      <c r="D255" s="134"/>
      <c r="E255" s="234"/>
      <c r="F255" s="234"/>
      <c r="G255" s="234"/>
      <c r="H255" s="234"/>
      <c r="I255" s="234"/>
      <c r="J255" s="234"/>
      <c r="K255" s="234"/>
      <c r="L255" s="234"/>
    </row>
    <row r="256" spans="1:12" x14ac:dyDescent="0.25">
      <c r="A256" s="234"/>
      <c r="B256" s="134"/>
      <c r="C256" s="134"/>
      <c r="D256" s="134"/>
      <c r="E256" s="234"/>
      <c r="F256" s="234"/>
      <c r="G256" s="234"/>
      <c r="H256" s="234"/>
      <c r="I256" s="234"/>
      <c r="J256" s="234"/>
      <c r="K256" s="234"/>
      <c r="L256" s="234"/>
    </row>
    <row r="257" spans="1:12" x14ac:dyDescent="0.25">
      <c r="A257" s="234"/>
      <c r="B257" s="134"/>
      <c r="C257" s="134"/>
      <c r="D257" s="134"/>
      <c r="E257" s="234"/>
      <c r="F257" s="234"/>
      <c r="G257" s="234"/>
      <c r="H257" s="234"/>
      <c r="I257" s="234"/>
      <c r="J257" s="234"/>
      <c r="K257" s="234"/>
      <c r="L257" s="234"/>
    </row>
    <row r="258" spans="1:12" x14ac:dyDescent="0.25">
      <c r="A258" s="234"/>
      <c r="B258" s="134"/>
      <c r="C258" s="134"/>
      <c r="D258" s="134"/>
      <c r="E258" s="234"/>
      <c r="F258" s="234"/>
      <c r="G258" s="234"/>
      <c r="H258" s="234"/>
      <c r="I258" s="234"/>
      <c r="J258" s="234"/>
      <c r="K258" s="234"/>
      <c r="L258" s="234"/>
    </row>
    <row r="259" spans="1:12" x14ac:dyDescent="0.25">
      <c r="A259" s="234"/>
      <c r="B259" s="134"/>
      <c r="C259" s="134"/>
      <c r="D259" s="134"/>
      <c r="E259" s="234"/>
      <c r="F259" s="234"/>
      <c r="G259" s="234"/>
      <c r="H259" s="234"/>
      <c r="I259" s="234"/>
      <c r="J259" s="234"/>
      <c r="K259" s="234"/>
      <c r="L259" s="234"/>
    </row>
    <row r="260" spans="1:12" x14ac:dyDescent="0.25">
      <c r="A260" s="234"/>
      <c r="B260" s="134"/>
      <c r="C260" s="134"/>
      <c r="D260" s="134"/>
      <c r="E260" s="234"/>
      <c r="F260" s="234"/>
      <c r="G260" s="234"/>
      <c r="H260" s="234"/>
      <c r="I260" s="234"/>
      <c r="J260" s="234"/>
      <c r="K260" s="234"/>
      <c r="L260" s="234"/>
    </row>
    <row r="261" spans="1:12" x14ac:dyDescent="0.25">
      <c r="A261" s="234"/>
      <c r="B261" s="134"/>
      <c r="C261" s="134"/>
      <c r="D261" s="134"/>
      <c r="E261" s="234"/>
      <c r="F261" s="234"/>
      <c r="G261" s="234"/>
      <c r="H261" s="234"/>
      <c r="I261" s="234"/>
      <c r="J261" s="234"/>
      <c r="K261" s="234"/>
      <c r="L261" s="234"/>
    </row>
    <row r="262" spans="1:12" x14ac:dyDescent="0.25">
      <c r="A262" s="234"/>
      <c r="B262" s="134"/>
      <c r="C262" s="134"/>
      <c r="D262" s="134"/>
      <c r="E262" s="234"/>
      <c r="F262" s="234"/>
      <c r="G262" s="234"/>
      <c r="H262" s="234"/>
      <c r="I262" s="234"/>
      <c r="J262" s="234"/>
      <c r="K262" s="234"/>
      <c r="L262" s="234"/>
    </row>
    <row r="263" spans="1:12" x14ac:dyDescent="0.25">
      <c r="A263" s="234"/>
      <c r="B263" s="134"/>
      <c r="C263" s="134"/>
      <c r="D263" s="134"/>
      <c r="E263" s="234"/>
      <c r="F263" s="234"/>
      <c r="G263" s="234"/>
      <c r="H263" s="234"/>
      <c r="I263" s="234"/>
      <c r="J263" s="234"/>
      <c r="K263" s="234"/>
      <c r="L263" s="234"/>
    </row>
    <row r="264" spans="1:12" x14ac:dyDescent="0.25">
      <c r="A264" s="234"/>
      <c r="B264" s="134"/>
      <c r="C264" s="134"/>
      <c r="D264" s="134"/>
      <c r="E264" s="234"/>
      <c r="F264" s="234"/>
      <c r="G264" s="234"/>
      <c r="H264" s="234"/>
      <c r="I264" s="234"/>
      <c r="J264" s="234"/>
      <c r="K264" s="234"/>
      <c r="L264" s="234"/>
    </row>
    <row r="265" spans="1:12" x14ac:dyDescent="0.25">
      <c r="A265" s="234"/>
      <c r="B265" s="134"/>
      <c r="C265" s="134"/>
      <c r="D265" s="134"/>
      <c r="E265" s="234"/>
      <c r="F265" s="234"/>
      <c r="G265" s="234"/>
      <c r="H265" s="234"/>
      <c r="I265" s="234"/>
      <c r="J265" s="234"/>
      <c r="K265" s="234"/>
      <c r="L265" s="234"/>
    </row>
    <row r="266" spans="1:12" x14ac:dyDescent="0.25">
      <c r="A266" s="234"/>
      <c r="B266" s="134"/>
      <c r="C266" s="134"/>
      <c r="D266" s="134"/>
      <c r="E266" s="234"/>
      <c r="F266" s="234"/>
      <c r="G266" s="234"/>
      <c r="H266" s="234"/>
      <c r="I266" s="234"/>
      <c r="J266" s="234"/>
      <c r="K266" s="234"/>
      <c r="L266" s="234"/>
    </row>
    <row r="267" spans="1:12" x14ac:dyDescent="0.25">
      <c r="A267" s="234"/>
      <c r="B267" s="134"/>
      <c r="C267" s="134"/>
      <c r="D267" s="134"/>
      <c r="E267" s="234"/>
      <c r="F267" s="234"/>
      <c r="G267" s="234"/>
      <c r="H267" s="234"/>
      <c r="I267" s="234"/>
      <c r="J267" s="234"/>
      <c r="K267" s="234"/>
      <c r="L267" s="234"/>
    </row>
    <row r="268" spans="1:12" x14ac:dyDescent="0.25">
      <c r="A268" s="234"/>
      <c r="B268" s="134"/>
      <c r="C268" s="134"/>
      <c r="D268" s="134"/>
      <c r="E268" s="234"/>
      <c r="F268" s="234"/>
      <c r="G268" s="234"/>
      <c r="H268" s="234"/>
      <c r="I268" s="234"/>
      <c r="J268" s="234"/>
      <c r="K268" s="234"/>
      <c r="L268" s="234"/>
    </row>
    <row r="269" spans="1:12" x14ac:dyDescent="0.25">
      <c r="A269" s="234"/>
      <c r="B269" s="134"/>
      <c r="C269" s="134"/>
      <c r="D269" s="134"/>
      <c r="E269" s="234"/>
      <c r="F269" s="234"/>
      <c r="G269" s="234"/>
      <c r="H269" s="234"/>
      <c r="I269" s="234"/>
      <c r="J269" s="234"/>
      <c r="K269" s="234"/>
      <c r="L269" s="234"/>
    </row>
    <row r="270" spans="1:12" x14ac:dyDescent="0.25">
      <c r="A270" s="234"/>
      <c r="B270" s="134"/>
      <c r="C270" s="134"/>
      <c r="D270" s="134"/>
      <c r="E270" s="234"/>
      <c r="F270" s="234"/>
      <c r="G270" s="234"/>
      <c r="H270" s="234"/>
      <c r="I270" s="234"/>
      <c r="J270" s="234"/>
      <c r="K270" s="234"/>
      <c r="L270" s="234"/>
    </row>
    <row r="271" spans="1:12" x14ac:dyDescent="0.25">
      <c r="A271" s="234"/>
      <c r="B271" s="134"/>
      <c r="C271" s="134"/>
      <c r="D271" s="134"/>
      <c r="E271" s="234"/>
      <c r="F271" s="234"/>
      <c r="G271" s="234"/>
      <c r="H271" s="234"/>
      <c r="I271" s="234"/>
      <c r="J271" s="234"/>
      <c r="K271" s="234"/>
      <c r="L271" s="234"/>
    </row>
    <row r="272" spans="1:12" x14ac:dyDescent="0.25">
      <c r="A272" s="234"/>
      <c r="B272" s="134"/>
      <c r="C272" s="134"/>
      <c r="D272" s="134"/>
      <c r="E272" s="234"/>
      <c r="F272" s="234"/>
      <c r="G272" s="234"/>
      <c r="H272" s="234"/>
      <c r="I272" s="234"/>
      <c r="J272" s="234"/>
      <c r="K272" s="234"/>
      <c r="L272" s="234"/>
    </row>
    <row r="273" spans="1:12" x14ac:dyDescent="0.25">
      <c r="A273" s="234"/>
      <c r="B273" s="134"/>
      <c r="C273" s="134"/>
      <c r="D273" s="134"/>
      <c r="E273" s="234"/>
      <c r="F273" s="234"/>
      <c r="G273" s="234"/>
      <c r="H273" s="234"/>
      <c r="I273" s="234"/>
      <c r="J273" s="234"/>
      <c r="K273" s="234"/>
      <c r="L273" s="234"/>
    </row>
    <row r="274" spans="1:12" x14ac:dyDescent="0.25">
      <c r="A274" s="234"/>
      <c r="B274" s="134"/>
      <c r="C274" s="134"/>
      <c r="D274" s="134"/>
      <c r="E274" s="234"/>
      <c r="F274" s="234"/>
      <c r="G274" s="234"/>
      <c r="H274" s="234"/>
      <c r="I274" s="234"/>
      <c r="J274" s="234"/>
      <c r="K274" s="234"/>
      <c r="L274" s="234"/>
    </row>
    <row r="275" spans="1:12" x14ac:dyDescent="0.25">
      <c r="A275" s="234"/>
      <c r="B275" s="134"/>
      <c r="C275" s="134"/>
      <c r="D275" s="134"/>
      <c r="E275" s="234"/>
      <c r="F275" s="234"/>
      <c r="G275" s="234"/>
      <c r="H275" s="234"/>
      <c r="I275" s="234"/>
      <c r="J275" s="234"/>
      <c r="K275" s="234"/>
      <c r="L275" s="234"/>
    </row>
    <row r="276" spans="1:12" x14ac:dyDescent="0.25">
      <c r="A276" s="234"/>
      <c r="B276" s="134"/>
      <c r="C276" s="134"/>
      <c r="D276" s="134"/>
      <c r="E276" s="234"/>
      <c r="F276" s="234"/>
      <c r="G276" s="234"/>
      <c r="H276" s="234"/>
      <c r="I276" s="234"/>
      <c r="J276" s="234"/>
      <c r="K276" s="234"/>
      <c r="L276" s="234"/>
    </row>
    <row r="277" spans="1:12" x14ac:dyDescent="0.25">
      <c r="A277" s="234"/>
      <c r="B277" s="134"/>
      <c r="C277" s="134"/>
      <c r="D277" s="134"/>
      <c r="E277" s="234"/>
      <c r="F277" s="234"/>
      <c r="G277" s="234"/>
      <c r="H277" s="234"/>
      <c r="I277" s="234"/>
      <c r="J277" s="234"/>
      <c r="K277" s="234"/>
      <c r="L277" s="234"/>
    </row>
    <row r="278" spans="1:12" x14ac:dyDescent="0.25">
      <c r="A278" s="234"/>
      <c r="B278" s="134"/>
      <c r="C278" s="134"/>
      <c r="D278" s="134"/>
      <c r="E278" s="234"/>
      <c r="F278" s="234"/>
      <c r="G278" s="234"/>
      <c r="H278" s="234"/>
      <c r="I278" s="234"/>
      <c r="J278" s="234"/>
      <c r="K278" s="234"/>
      <c r="L278" s="234"/>
    </row>
    <row r="279" spans="1:12" x14ac:dyDescent="0.25">
      <c r="A279" s="234"/>
      <c r="B279" s="134"/>
      <c r="C279" s="134"/>
      <c r="D279" s="134"/>
      <c r="E279" s="234"/>
      <c r="F279" s="234"/>
      <c r="G279" s="234"/>
      <c r="H279" s="234"/>
      <c r="I279" s="234"/>
      <c r="J279" s="234"/>
      <c r="K279" s="234"/>
      <c r="L279" s="234"/>
    </row>
    <row r="280" spans="1:12" x14ac:dyDescent="0.25">
      <c r="A280" s="234"/>
      <c r="B280" s="134"/>
      <c r="C280" s="134"/>
      <c r="D280" s="134"/>
      <c r="E280" s="234"/>
      <c r="F280" s="234"/>
      <c r="G280" s="234"/>
      <c r="H280" s="234"/>
      <c r="I280" s="234"/>
      <c r="J280" s="234"/>
      <c r="K280" s="234"/>
      <c r="L280" s="234"/>
    </row>
    <row r="281" spans="1:12" x14ac:dyDescent="0.25">
      <c r="A281" s="234"/>
      <c r="B281" s="134"/>
      <c r="C281" s="134"/>
      <c r="D281" s="134"/>
      <c r="E281" s="234"/>
      <c r="F281" s="234"/>
      <c r="G281" s="234"/>
      <c r="H281" s="234"/>
      <c r="I281" s="234"/>
      <c r="J281" s="234"/>
      <c r="K281" s="234"/>
      <c r="L281" s="234"/>
    </row>
    <row r="282" spans="1:12" x14ac:dyDescent="0.25">
      <c r="A282" s="234"/>
      <c r="B282" s="134"/>
      <c r="C282" s="134"/>
      <c r="D282" s="134"/>
      <c r="E282" s="234"/>
      <c r="F282" s="234"/>
      <c r="G282" s="234"/>
      <c r="H282" s="234"/>
      <c r="I282" s="234"/>
      <c r="J282" s="234"/>
      <c r="K282" s="234"/>
      <c r="L282" s="234"/>
    </row>
    <row r="283" spans="1:12" x14ac:dyDescent="0.25">
      <c r="A283" s="234"/>
      <c r="B283" s="134"/>
      <c r="C283" s="134"/>
      <c r="D283" s="134"/>
      <c r="E283" s="234"/>
      <c r="F283" s="234"/>
      <c r="G283" s="234"/>
      <c r="H283" s="234"/>
      <c r="I283" s="234"/>
      <c r="J283" s="234"/>
      <c r="K283" s="234"/>
      <c r="L283" s="234"/>
    </row>
    <row r="284" spans="1:12" x14ac:dyDescent="0.25">
      <c r="A284" s="234"/>
      <c r="B284" s="134"/>
      <c r="C284" s="134"/>
      <c r="D284" s="134"/>
      <c r="E284" s="234"/>
      <c r="F284" s="234"/>
      <c r="G284" s="234"/>
      <c r="H284" s="234"/>
      <c r="I284" s="234"/>
      <c r="J284" s="234"/>
      <c r="K284" s="234"/>
      <c r="L284" s="234"/>
    </row>
    <row r="285" spans="1:12" x14ac:dyDescent="0.25">
      <c r="A285" s="234"/>
      <c r="B285" s="134"/>
      <c r="C285" s="134"/>
      <c r="D285" s="134"/>
      <c r="E285" s="234"/>
      <c r="F285" s="234"/>
      <c r="G285" s="234"/>
      <c r="H285" s="234"/>
      <c r="I285" s="234"/>
      <c r="J285" s="234"/>
      <c r="K285" s="234"/>
      <c r="L285" s="234"/>
    </row>
    <row r="286" spans="1:12" x14ac:dyDescent="0.25">
      <c r="A286" s="234"/>
      <c r="B286" s="134"/>
      <c r="C286" s="134"/>
      <c r="D286" s="134"/>
      <c r="E286" s="234"/>
      <c r="F286" s="234"/>
      <c r="G286" s="234"/>
      <c r="H286" s="234"/>
      <c r="I286" s="234"/>
      <c r="J286" s="234"/>
      <c r="K286" s="234"/>
      <c r="L286" s="234"/>
    </row>
    <row r="287" spans="1:12" x14ac:dyDescent="0.25">
      <c r="A287" s="234"/>
      <c r="B287" s="134"/>
      <c r="C287" s="134"/>
      <c r="D287" s="134"/>
      <c r="E287" s="234"/>
      <c r="F287" s="234"/>
      <c r="G287" s="234"/>
      <c r="H287" s="234"/>
      <c r="I287" s="234"/>
      <c r="J287" s="234"/>
      <c r="K287" s="234"/>
      <c r="L287" s="234"/>
    </row>
    <row r="288" spans="1:12" x14ac:dyDescent="0.25">
      <c r="A288" s="234"/>
      <c r="B288" s="134"/>
      <c r="C288" s="134"/>
      <c r="D288" s="134"/>
      <c r="E288" s="234"/>
      <c r="F288" s="234"/>
      <c r="G288" s="234"/>
      <c r="H288" s="234"/>
      <c r="I288" s="234"/>
      <c r="J288" s="234"/>
      <c r="K288" s="234"/>
      <c r="L288" s="234"/>
    </row>
    <row r="289" spans="1:12" x14ac:dyDescent="0.25">
      <c r="A289" s="234"/>
      <c r="B289" s="134"/>
      <c r="C289" s="134"/>
      <c r="D289" s="134"/>
      <c r="E289" s="234"/>
      <c r="F289" s="234"/>
      <c r="G289" s="234"/>
      <c r="H289" s="234"/>
      <c r="I289" s="234"/>
      <c r="J289" s="234"/>
      <c r="K289" s="234"/>
      <c r="L289" s="234"/>
    </row>
    <row r="290" spans="1:12" x14ac:dyDescent="0.25">
      <c r="A290" s="234"/>
      <c r="B290" s="134"/>
      <c r="C290" s="134"/>
      <c r="D290" s="134"/>
      <c r="E290" s="234"/>
      <c r="F290" s="234"/>
      <c r="G290" s="234"/>
      <c r="H290" s="234"/>
      <c r="I290" s="234"/>
      <c r="J290" s="234"/>
      <c r="K290" s="234"/>
      <c r="L290" s="234"/>
    </row>
    <row r="291" spans="1:12" x14ac:dyDescent="0.25">
      <c r="A291" s="234"/>
      <c r="B291" s="134"/>
      <c r="C291" s="134"/>
      <c r="D291" s="134"/>
      <c r="E291" s="234"/>
      <c r="F291" s="234"/>
      <c r="G291" s="234"/>
      <c r="H291" s="234"/>
      <c r="I291" s="234"/>
      <c r="J291" s="234"/>
      <c r="K291" s="234"/>
      <c r="L291" s="234"/>
    </row>
    <row r="292" spans="1:12" x14ac:dyDescent="0.25">
      <c r="A292" s="234"/>
      <c r="B292" s="134"/>
      <c r="C292" s="134"/>
      <c r="D292" s="134"/>
      <c r="E292" s="234"/>
      <c r="F292" s="234"/>
      <c r="G292" s="234"/>
      <c r="H292" s="234"/>
      <c r="I292" s="234"/>
      <c r="J292" s="234"/>
      <c r="K292" s="234"/>
      <c r="L292" s="234"/>
    </row>
    <row r="293" spans="1:12" x14ac:dyDescent="0.25">
      <c r="A293" s="234"/>
      <c r="B293" s="134"/>
      <c r="C293" s="134"/>
      <c r="D293" s="134"/>
      <c r="E293" s="234"/>
      <c r="F293" s="234"/>
      <c r="G293" s="234"/>
      <c r="H293" s="234"/>
      <c r="I293" s="234"/>
      <c r="J293" s="234"/>
      <c r="K293" s="234"/>
      <c r="L293" s="234"/>
    </row>
    <row r="294" spans="1:12" x14ac:dyDescent="0.25">
      <c r="A294" s="234"/>
      <c r="B294" s="134"/>
      <c r="C294" s="134"/>
      <c r="D294" s="134"/>
      <c r="E294" s="234"/>
      <c r="F294" s="234"/>
      <c r="G294" s="234"/>
      <c r="H294" s="234"/>
      <c r="I294" s="234"/>
      <c r="J294" s="234"/>
      <c r="K294" s="234"/>
      <c r="L294" s="234"/>
    </row>
    <row r="295" spans="1:12" x14ac:dyDescent="0.25">
      <c r="A295" s="234"/>
      <c r="B295" s="134"/>
      <c r="C295" s="134"/>
      <c r="D295" s="134"/>
      <c r="E295" s="234"/>
      <c r="F295" s="234"/>
      <c r="G295" s="234"/>
      <c r="H295" s="234"/>
      <c r="I295" s="234"/>
      <c r="J295" s="234"/>
      <c r="K295" s="234"/>
      <c r="L295" s="234"/>
    </row>
    <row r="296" spans="1:12" x14ac:dyDescent="0.25">
      <c r="A296" s="234"/>
      <c r="B296" s="134"/>
      <c r="C296" s="134"/>
      <c r="D296" s="134"/>
      <c r="E296" s="234"/>
      <c r="F296" s="234"/>
      <c r="G296" s="234"/>
      <c r="H296" s="234"/>
      <c r="I296" s="234"/>
      <c r="J296" s="234"/>
      <c r="K296" s="234"/>
      <c r="L296" s="234"/>
    </row>
    <row r="297" spans="1:12" x14ac:dyDescent="0.25">
      <c r="A297" s="234"/>
      <c r="B297" s="134"/>
      <c r="C297" s="134"/>
      <c r="D297" s="134"/>
      <c r="E297" s="234"/>
      <c r="F297" s="234"/>
      <c r="G297" s="234"/>
      <c r="H297" s="234"/>
      <c r="I297" s="234"/>
      <c r="J297" s="234"/>
      <c r="K297" s="234"/>
      <c r="L297" s="234"/>
    </row>
    <row r="298" spans="1:12" x14ac:dyDescent="0.25">
      <c r="A298" s="234"/>
      <c r="B298" s="134"/>
      <c r="C298" s="134"/>
      <c r="D298" s="134"/>
      <c r="E298" s="234"/>
      <c r="F298" s="234"/>
      <c r="G298" s="234"/>
      <c r="H298" s="234"/>
      <c r="I298" s="234"/>
      <c r="J298" s="234"/>
      <c r="K298" s="234"/>
      <c r="L298" s="234"/>
    </row>
    <row r="299" spans="1:12" x14ac:dyDescent="0.25">
      <c r="A299" s="234"/>
      <c r="B299" s="134"/>
      <c r="C299" s="134"/>
      <c r="D299" s="134"/>
      <c r="E299" s="234"/>
      <c r="F299" s="234"/>
      <c r="G299" s="234"/>
      <c r="H299" s="234"/>
      <c r="I299" s="234"/>
      <c r="J299" s="234"/>
      <c r="K299" s="234"/>
      <c r="L299" s="234"/>
    </row>
    <row r="300" spans="1:12" x14ac:dyDescent="0.25">
      <c r="A300" s="234"/>
      <c r="B300" s="134"/>
      <c r="C300" s="134"/>
      <c r="D300" s="134"/>
      <c r="E300" s="234"/>
      <c r="F300" s="234"/>
      <c r="G300" s="234"/>
      <c r="H300" s="234"/>
      <c r="I300" s="234"/>
      <c r="J300" s="234"/>
      <c r="K300" s="234"/>
      <c r="L300" s="234"/>
    </row>
    <row r="301" spans="1:12" x14ac:dyDescent="0.25">
      <c r="A301" s="234"/>
      <c r="B301" s="134"/>
      <c r="C301" s="134"/>
      <c r="D301" s="134"/>
      <c r="E301" s="234"/>
      <c r="F301" s="234"/>
      <c r="G301" s="234"/>
      <c r="H301" s="234"/>
      <c r="I301" s="234"/>
      <c r="J301" s="234"/>
      <c r="K301" s="234"/>
      <c r="L301" s="234"/>
    </row>
    <row r="302" spans="1:12" x14ac:dyDescent="0.25">
      <c r="A302" s="234"/>
      <c r="B302" s="134"/>
      <c r="C302" s="134"/>
      <c r="D302" s="134"/>
      <c r="E302" s="234"/>
      <c r="F302" s="234"/>
      <c r="G302" s="234"/>
      <c r="H302" s="234"/>
      <c r="I302" s="234"/>
      <c r="J302" s="234"/>
      <c r="K302" s="234"/>
      <c r="L302" s="234"/>
    </row>
    <row r="303" spans="1:12" x14ac:dyDescent="0.25">
      <c r="A303" s="234"/>
      <c r="B303" s="134"/>
      <c r="C303" s="134"/>
      <c r="D303" s="134"/>
      <c r="E303" s="234"/>
      <c r="F303" s="234"/>
      <c r="G303" s="234"/>
      <c r="H303" s="234"/>
      <c r="I303" s="234"/>
      <c r="J303" s="234"/>
      <c r="K303" s="234"/>
      <c r="L303" s="234"/>
    </row>
    <row r="304" spans="1:12" x14ac:dyDescent="0.25">
      <c r="A304" s="234"/>
      <c r="B304" s="134"/>
      <c r="C304" s="134"/>
      <c r="D304" s="134"/>
      <c r="E304" s="234"/>
      <c r="F304" s="234"/>
      <c r="G304" s="234"/>
      <c r="H304" s="234"/>
      <c r="I304" s="234"/>
      <c r="J304" s="234"/>
      <c r="K304" s="234"/>
      <c r="L304" s="234"/>
    </row>
    <row r="305" spans="1:12" x14ac:dyDescent="0.25">
      <c r="A305" s="234"/>
      <c r="B305" s="134"/>
      <c r="C305" s="134"/>
      <c r="D305" s="134"/>
      <c r="E305" s="234"/>
      <c r="F305" s="234"/>
      <c r="G305" s="234"/>
      <c r="H305" s="234"/>
      <c r="I305" s="234"/>
      <c r="J305" s="234"/>
      <c r="K305" s="234"/>
      <c r="L305" s="234"/>
    </row>
    <row r="306" spans="1:12" x14ac:dyDescent="0.25">
      <c r="A306" s="234"/>
      <c r="B306" s="134"/>
      <c r="C306" s="134"/>
      <c r="D306" s="134"/>
      <c r="E306" s="234"/>
      <c r="F306" s="234"/>
      <c r="G306" s="234"/>
      <c r="H306" s="234"/>
      <c r="I306" s="234"/>
      <c r="J306" s="234"/>
      <c r="K306" s="234"/>
      <c r="L306" s="234"/>
    </row>
    <row r="307" spans="1:12" x14ac:dyDescent="0.25">
      <c r="A307" s="234"/>
      <c r="B307" s="134"/>
      <c r="C307" s="134"/>
      <c r="D307" s="134"/>
      <c r="E307" s="234"/>
      <c r="F307" s="234"/>
      <c r="G307" s="234"/>
      <c r="H307" s="234"/>
      <c r="I307" s="234"/>
      <c r="J307" s="234"/>
      <c r="K307" s="234"/>
      <c r="L307" s="234"/>
    </row>
    <row r="308" spans="1:12" x14ac:dyDescent="0.25">
      <c r="A308" s="234"/>
      <c r="B308" s="134"/>
      <c r="C308" s="134"/>
      <c r="D308" s="134"/>
      <c r="E308" s="234"/>
      <c r="F308" s="234"/>
      <c r="G308" s="234"/>
      <c r="H308" s="234"/>
      <c r="I308" s="234"/>
      <c r="J308" s="234"/>
      <c r="K308" s="234"/>
      <c r="L308" s="234"/>
    </row>
    <row r="309" spans="1:12" x14ac:dyDescent="0.25">
      <c r="A309" s="234"/>
      <c r="B309" s="134"/>
      <c r="C309" s="134"/>
      <c r="D309" s="134"/>
      <c r="E309" s="234"/>
      <c r="F309" s="234"/>
      <c r="G309" s="234"/>
      <c r="H309" s="234"/>
      <c r="I309" s="234"/>
      <c r="J309" s="234"/>
      <c r="K309" s="234"/>
      <c r="L309" s="234"/>
    </row>
    <row r="310" spans="1:12" x14ac:dyDescent="0.25">
      <c r="A310" s="234"/>
      <c r="B310" s="134"/>
      <c r="C310" s="134"/>
      <c r="D310" s="134"/>
      <c r="E310" s="234"/>
      <c r="F310" s="234"/>
      <c r="G310" s="234"/>
      <c r="H310" s="234"/>
      <c r="I310" s="234"/>
      <c r="J310" s="234"/>
      <c r="K310" s="234"/>
      <c r="L310" s="234"/>
    </row>
    <row r="311" spans="1:12" x14ac:dyDescent="0.25">
      <c r="A311" s="234"/>
      <c r="B311" s="134"/>
      <c r="C311" s="134"/>
      <c r="D311" s="134"/>
      <c r="E311" s="234"/>
      <c r="F311" s="234"/>
      <c r="G311" s="234"/>
      <c r="H311" s="234"/>
      <c r="I311" s="234"/>
      <c r="J311" s="234"/>
      <c r="K311" s="234"/>
      <c r="L311" s="234"/>
    </row>
    <row r="312" spans="1:12" x14ac:dyDescent="0.25">
      <c r="A312" s="234"/>
      <c r="B312" s="134"/>
      <c r="C312" s="134"/>
      <c r="D312" s="134"/>
      <c r="E312" s="234"/>
      <c r="F312" s="234"/>
      <c r="G312" s="234"/>
      <c r="H312" s="234"/>
      <c r="I312" s="234"/>
      <c r="J312" s="234"/>
      <c r="K312" s="234"/>
      <c r="L312" s="234"/>
    </row>
    <row r="313" spans="1:12" x14ac:dyDescent="0.25">
      <c r="A313" s="234"/>
      <c r="B313" s="134"/>
      <c r="C313" s="134"/>
      <c r="D313" s="134"/>
      <c r="E313" s="234"/>
      <c r="F313" s="234"/>
      <c r="G313" s="234"/>
      <c r="H313" s="234"/>
      <c r="I313" s="234"/>
      <c r="J313" s="234"/>
      <c r="K313" s="234"/>
      <c r="L313" s="234"/>
    </row>
    <row r="314" spans="1:12" x14ac:dyDescent="0.25">
      <c r="A314" s="234"/>
      <c r="B314" s="134"/>
      <c r="C314" s="134"/>
      <c r="D314" s="134"/>
      <c r="E314" s="234"/>
      <c r="F314" s="234"/>
      <c r="G314" s="234"/>
      <c r="H314" s="234"/>
      <c r="I314" s="234"/>
      <c r="J314" s="234"/>
      <c r="K314" s="234"/>
      <c r="L314" s="234"/>
    </row>
    <row r="315" spans="1:12" x14ac:dyDescent="0.25">
      <c r="A315" s="234"/>
      <c r="B315" s="134"/>
      <c r="C315" s="134"/>
      <c r="D315" s="134"/>
      <c r="E315" s="234"/>
      <c r="F315" s="234"/>
      <c r="G315" s="234"/>
      <c r="H315" s="234"/>
      <c r="I315" s="234"/>
      <c r="J315" s="234"/>
      <c r="K315" s="234"/>
      <c r="L315" s="234"/>
    </row>
    <row r="316" spans="1:12" x14ac:dyDescent="0.25">
      <c r="A316" s="234"/>
      <c r="B316" s="134"/>
      <c r="C316" s="134"/>
      <c r="D316" s="134"/>
      <c r="E316" s="234"/>
      <c r="F316" s="234"/>
      <c r="G316" s="234"/>
      <c r="H316" s="234"/>
      <c r="I316" s="234"/>
      <c r="J316" s="234"/>
      <c r="K316" s="234"/>
      <c r="L316" s="234"/>
    </row>
    <row r="317" spans="1:12" x14ac:dyDescent="0.25">
      <c r="A317" s="234"/>
      <c r="B317" s="134"/>
      <c r="C317" s="134"/>
      <c r="D317" s="134"/>
      <c r="E317" s="234"/>
      <c r="F317" s="234"/>
      <c r="G317" s="234"/>
      <c r="H317" s="234"/>
      <c r="I317" s="234"/>
      <c r="J317" s="234"/>
      <c r="K317" s="234"/>
      <c r="L317" s="234"/>
    </row>
    <row r="318" spans="1:12" x14ac:dyDescent="0.25">
      <c r="A318" s="234"/>
      <c r="B318" s="134"/>
      <c r="C318" s="134"/>
      <c r="D318" s="134"/>
      <c r="E318" s="234"/>
      <c r="F318" s="234"/>
      <c r="G318" s="234"/>
      <c r="H318" s="234"/>
      <c r="I318" s="234"/>
      <c r="J318" s="234"/>
      <c r="K318" s="234"/>
      <c r="L318" s="234"/>
    </row>
    <row r="319" spans="1:12" x14ac:dyDescent="0.25">
      <c r="A319" s="234"/>
      <c r="B319" s="134"/>
      <c r="C319" s="134"/>
      <c r="D319" s="134"/>
      <c r="E319" s="234"/>
      <c r="F319" s="234"/>
      <c r="G319" s="234"/>
      <c r="H319" s="234"/>
      <c r="I319" s="234"/>
      <c r="J319" s="234"/>
      <c r="K319" s="234"/>
      <c r="L319" s="234"/>
    </row>
    <row r="320" spans="1:12" x14ac:dyDescent="0.25">
      <c r="A320" s="234"/>
      <c r="B320" s="134"/>
      <c r="C320" s="134"/>
      <c r="D320" s="134"/>
      <c r="E320" s="234"/>
      <c r="F320" s="234"/>
      <c r="G320" s="234"/>
      <c r="H320" s="234"/>
      <c r="I320" s="234"/>
      <c r="J320" s="234"/>
      <c r="K320" s="234"/>
      <c r="L320" s="234"/>
    </row>
    <row r="321" spans="1:12" x14ac:dyDescent="0.25">
      <c r="A321" s="234"/>
      <c r="B321" s="134"/>
      <c r="C321" s="134"/>
      <c r="D321" s="134"/>
      <c r="E321" s="234"/>
      <c r="F321" s="234"/>
      <c r="G321" s="234"/>
      <c r="H321" s="234"/>
      <c r="I321" s="234"/>
      <c r="J321" s="234"/>
      <c r="K321" s="234"/>
      <c r="L321" s="234"/>
    </row>
    <row r="322" spans="1:12" x14ac:dyDescent="0.25">
      <c r="A322" s="234"/>
      <c r="B322" s="134"/>
      <c r="C322" s="134"/>
      <c r="D322" s="134"/>
      <c r="E322" s="234"/>
      <c r="F322" s="234"/>
      <c r="G322" s="234"/>
      <c r="H322" s="234"/>
      <c r="I322" s="234"/>
      <c r="J322" s="234"/>
      <c r="K322" s="234"/>
      <c r="L322" s="234"/>
    </row>
    <row r="323" spans="1:12" x14ac:dyDescent="0.25">
      <c r="A323" s="234"/>
      <c r="B323" s="134"/>
      <c r="C323" s="134"/>
      <c r="D323" s="134"/>
      <c r="E323" s="234"/>
      <c r="F323" s="234"/>
      <c r="G323" s="234"/>
      <c r="H323" s="234"/>
      <c r="I323" s="234"/>
      <c r="J323" s="234"/>
      <c r="K323" s="234"/>
      <c r="L323" s="234"/>
    </row>
    <row r="324" spans="1:12" x14ac:dyDescent="0.25">
      <c r="A324" s="234"/>
      <c r="B324" s="134"/>
      <c r="C324" s="134"/>
      <c r="D324" s="134"/>
      <c r="E324" s="234"/>
      <c r="F324" s="234"/>
      <c r="G324" s="234"/>
      <c r="H324" s="234"/>
      <c r="I324" s="234"/>
      <c r="J324" s="234"/>
      <c r="K324" s="234"/>
      <c r="L324" s="234"/>
    </row>
    <row r="325" spans="1:12" x14ac:dyDescent="0.25">
      <c r="A325" s="234"/>
      <c r="B325" s="134"/>
      <c r="C325" s="134"/>
      <c r="D325" s="134"/>
      <c r="E325" s="234"/>
      <c r="F325" s="234"/>
      <c r="G325" s="234"/>
      <c r="H325" s="234"/>
      <c r="I325" s="234"/>
      <c r="J325" s="234"/>
      <c r="K325" s="234"/>
      <c r="L325" s="234"/>
    </row>
    <row r="326" spans="1:12" x14ac:dyDescent="0.25">
      <c r="A326" s="234"/>
      <c r="B326" s="134"/>
      <c r="C326" s="134"/>
      <c r="D326" s="134"/>
      <c r="E326" s="234"/>
      <c r="F326" s="234"/>
      <c r="G326" s="234"/>
      <c r="H326" s="234"/>
      <c r="I326" s="234"/>
      <c r="J326" s="234"/>
      <c r="K326" s="234"/>
      <c r="L326" s="234"/>
    </row>
    <row r="327" spans="1:12" x14ac:dyDescent="0.25">
      <c r="A327" s="234"/>
      <c r="B327" s="134"/>
      <c r="C327" s="134"/>
      <c r="D327" s="134"/>
      <c r="E327" s="234"/>
      <c r="F327" s="234"/>
      <c r="G327" s="234"/>
      <c r="H327" s="234"/>
      <c r="I327" s="234"/>
      <c r="J327" s="234"/>
      <c r="K327" s="234"/>
      <c r="L327" s="234"/>
    </row>
    <row r="328" spans="1:12" x14ac:dyDescent="0.25">
      <c r="A328" s="234"/>
      <c r="B328" s="134"/>
      <c r="C328" s="134"/>
      <c r="D328" s="134"/>
      <c r="E328" s="234"/>
      <c r="F328" s="234"/>
      <c r="G328" s="234"/>
      <c r="H328" s="234"/>
      <c r="I328" s="234"/>
      <c r="J328" s="234"/>
      <c r="K328" s="234"/>
      <c r="L328" s="234"/>
    </row>
    <row r="329" spans="1:12" x14ac:dyDescent="0.25">
      <c r="A329" s="234"/>
      <c r="B329" s="134"/>
      <c r="C329" s="134"/>
      <c r="D329" s="134"/>
      <c r="E329" s="234"/>
      <c r="F329" s="234"/>
      <c r="G329" s="234"/>
      <c r="H329" s="234"/>
      <c r="I329" s="234"/>
      <c r="J329" s="234"/>
      <c r="K329" s="234"/>
      <c r="L329" s="234"/>
    </row>
    <row r="330" spans="1:12" x14ac:dyDescent="0.25">
      <c r="A330" s="234"/>
      <c r="B330" s="134"/>
      <c r="C330" s="134"/>
      <c r="D330" s="134"/>
      <c r="E330" s="234"/>
      <c r="F330" s="234"/>
      <c r="G330" s="234"/>
      <c r="H330" s="234"/>
      <c r="I330" s="234"/>
      <c r="J330" s="234"/>
      <c r="K330" s="234"/>
      <c r="L330" s="234"/>
    </row>
    <row r="331" spans="1:12" x14ac:dyDescent="0.25">
      <c r="A331" s="234"/>
      <c r="B331" s="134"/>
      <c r="C331" s="134"/>
      <c r="D331" s="134"/>
      <c r="E331" s="234"/>
      <c r="F331" s="234"/>
      <c r="G331" s="234"/>
      <c r="H331" s="234"/>
      <c r="I331" s="234"/>
      <c r="J331" s="234"/>
      <c r="K331" s="234"/>
      <c r="L331" s="234"/>
    </row>
    <row r="332" spans="1:12" x14ac:dyDescent="0.25">
      <c r="A332" s="234"/>
      <c r="B332" s="134"/>
      <c r="C332" s="134"/>
      <c r="D332" s="134"/>
      <c r="E332" s="234"/>
      <c r="F332" s="234"/>
      <c r="G332" s="234"/>
      <c r="H332" s="234"/>
      <c r="I332" s="234"/>
      <c r="J332" s="234"/>
      <c r="K332" s="234"/>
      <c r="L332" s="234"/>
    </row>
    <row r="333" spans="1:12" x14ac:dyDescent="0.25">
      <c r="A333" s="234"/>
      <c r="B333" s="134"/>
      <c r="C333" s="134"/>
      <c r="D333" s="134"/>
      <c r="E333" s="234"/>
      <c r="F333" s="234"/>
      <c r="G333" s="234"/>
      <c r="H333" s="234"/>
      <c r="I333" s="234"/>
      <c r="J333" s="234"/>
      <c r="K333" s="234"/>
      <c r="L333" s="234"/>
    </row>
    <row r="334" spans="1:12" x14ac:dyDescent="0.25">
      <c r="A334" s="234"/>
      <c r="B334" s="134"/>
      <c r="C334" s="134"/>
      <c r="D334" s="134"/>
      <c r="E334" s="234"/>
      <c r="F334" s="234"/>
      <c r="G334" s="234"/>
      <c r="H334" s="234"/>
      <c r="I334" s="234"/>
      <c r="J334" s="234"/>
      <c r="K334" s="234"/>
      <c r="L334" s="234"/>
    </row>
    <row r="335" spans="1:12" x14ac:dyDescent="0.25">
      <c r="A335" s="234"/>
      <c r="B335" s="134"/>
      <c r="C335" s="134"/>
      <c r="D335" s="134"/>
      <c r="E335" s="234"/>
      <c r="F335" s="234"/>
      <c r="G335" s="234"/>
      <c r="H335" s="234"/>
      <c r="I335" s="234"/>
      <c r="J335" s="234"/>
      <c r="K335" s="234"/>
      <c r="L335" s="234"/>
    </row>
    <row r="336" spans="1:12" x14ac:dyDescent="0.25">
      <c r="A336" s="234"/>
      <c r="B336" s="134"/>
      <c r="C336" s="134"/>
      <c r="D336" s="134"/>
      <c r="E336" s="234"/>
      <c r="F336" s="234"/>
      <c r="G336" s="234"/>
      <c r="H336" s="234"/>
      <c r="I336" s="234"/>
      <c r="J336" s="234"/>
      <c r="K336" s="234"/>
      <c r="L336" s="234"/>
    </row>
    <row r="337" spans="1:12" x14ac:dyDescent="0.25">
      <c r="A337" s="234"/>
      <c r="B337" s="134"/>
      <c r="C337" s="134"/>
      <c r="D337" s="134"/>
      <c r="E337" s="234"/>
      <c r="F337" s="234"/>
      <c r="G337" s="234"/>
      <c r="H337" s="234"/>
      <c r="I337" s="234"/>
      <c r="J337" s="234"/>
      <c r="K337" s="234"/>
      <c r="L337" s="234"/>
    </row>
    <row r="338" spans="1:12" x14ac:dyDescent="0.25">
      <c r="A338" s="234"/>
      <c r="B338" s="134"/>
      <c r="C338" s="134"/>
      <c r="D338" s="134"/>
      <c r="E338" s="234"/>
      <c r="F338" s="234"/>
      <c r="G338" s="234"/>
      <c r="H338" s="234"/>
      <c r="I338" s="234"/>
      <c r="J338" s="234"/>
      <c r="K338" s="234"/>
      <c r="L338" s="234"/>
    </row>
    <row r="339" spans="1:12" x14ac:dyDescent="0.25">
      <c r="A339" s="234"/>
      <c r="B339" s="134"/>
      <c r="C339" s="134"/>
      <c r="D339" s="134"/>
      <c r="E339" s="234"/>
      <c r="F339" s="234"/>
      <c r="G339" s="234"/>
      <c r="H339" s="234"/>
      <c r="I339" s="234"/>
      <c r="J339" s="234"/>
      <c r="K339" s="234"/>
      <c r="L339" s="234"/>
    </row>
    <row r="340" spans="1:12" x14ac:dyDescent="0.25">
      <c r="A340" s="234"/>
      <c r="B340" s="134"/>
      <c r="C340" s="134"/>
      <c r="D340" s="134"/>
      <c r="E340" s="234"/>
      <c r="F340" s="234"/>
      <c r="G340" s="234"/>
      <c r="H340" s="234"/>
      <c r="I340" s="234"/>
      <c r="J340" s="234"/>
      <c r="K340" s="234"/>
      <c r="L340" s="234"/>
    </row>
    <row r="341" spans="1:12" x14ac:dyDescent="0.25">
      <c r="A341" s="234"/>
      <c r="B341" s="134"/>
      <c r="C341" s="134"/>
      <c r="D341" s="134"/>
      <c r="E341" s="234"/>
      <c r="F341" s="234"/>
      <c r="G341" s="234"/>
      <c r="H341" s="234"/>
      <c r="I341" s="234"/>
      <c r="J341" s="234"/>
      <c r="K341" s="234"/>
      <c r="L341" s="234"/>
    </row>
    <row r="342" spans="1:12" x14ac:dyDescent="0.25">
      <c r="A342" s="234"/>
      <c r="B342" s="134"/>
      <c r="C342" s="134"/>
      <c r="D342" s="134"/>
      <c r="E342" s="234"/>
      <c r="F342" s="234"/>
      <c r="G342" s="234"/>
      <c r="H342" s="234"/>
      <c r="I342" s="234"/>
      <c r="J342" s="234"/>
      <c r="K342" s="234"/>
      <c r="L342" s="234"/>
    </row>
    <row r="343" spans="1:12" x14ac:dyDescent="0.25">
      <c r="A343" s="234"/>
      <c r="B343" s="134"/>
      <c r="C343" s="134"/>
      <c r="D343" s="134"/>
      <c r="E343" s="234"/>
      <c r="F343" s="234"/>
      <c r="G343" s="234"/>
      <c r="H343" s="234"/>
      <c r="I343" s="234"/>
      <c r="J343" s="234"/>
      <c r="K343" s="234"/>
      <c r="L343" s="234"/>
    </row>
    <row r="344" spans="1:12" x14ac:dyDescent="0.25">
      <c r="A344" s="234"/>
      <c r="B344" s="134"/>
      <c r="C344" s="134"/>
      <c r="D344" s="134"/>
      <c r="E344" s="234"/>
      <c r="F344" s="234"/>
      <c r="G344" s="234"/>
      <c r="H344" s="234"/>
      <c r="I344" s="234"/>
      <c r="J344" s="234"/>
      <c r="K344" s="234"/>
      <c r="L344" s="234"/>
    </row>
    <row r="345" spans="1:12" x14ac:dyDescent="0.25">
      <c r="A345" s="234"/>
      <c r="B345" s="134"/>
      <c r="C345" s="134"/>
      <c r="D345" s="134"/>
      <c r="E345" s="234"/>
      <c r="F345" s="234"/>
      <c r="G345" s="234"/>
      <c r="H345" s="234"/>
      <c r="I345" s="234"/>
      <c r="J345" s="234"/>
      <c r="K345" s="234"/>
      <c r="L345" s="234"/>
    </row>
    <row r="346" spans="1:12" x14ac:dyDescent="0.25">
      <c r="A346" s="234"/>
      <c r="B346" s="134"/>
      <c r="C346" s="134"/>
      <c r="D346" s="134"/>
      <c r="E346" s="234"/>
      <c r="F346" s="234"/>
      <c r="G346" s="234"/>
      <c r="H346" s="234"/>
      <c r="I346" s="234"/>
      <c r="J346" s="234"/>
      <c r="K346" s="234"/>
      <c r="L346" s="234"/>
    </row>
    <row r="347" spans="1:12" x14ac:dyDescent="0.25">
      <c r="A347" s="234"/>
      <c r="B347" s="134"/>
      <c r="C347" s="134"/>
      <c r="D347" s="134"/>
      <c r="E347" s="234"/>
      <c r="F347" s="234"/>
      <c r="G347" s="234"/>
      <c r="H347" s="234"/>
      <c r="I347" s="234"/>
      <c r="J347" s="234"/>
      <c r="K347" s="234"/>
      <c r="L347" s="234"/>
    </row>
    <row r="348" spans="1:12" x14ac:dyDescent="0.25">
      <c r="A348" s="234"/>
      <c r="B348" s="134"/>
      <c r="C348" s="134"/>
      <c r="D348" s="134"/>
      <c r="E348" s="234"/>
      <c r="F348" s="234"/>
      <c r="G348" s="234"/>
      <c r="H348" s="234"/>
      <c r="I348" s="234"/>
      <c r="J348" s="234"/>
      <c r="K348" s="234"/>
      <c r="L348" s="234"/>
    </row>
    <row r="349" spans="1:12" x14ac:dyDescent="0.25">
      <c r="A349" s="234"/>
      <c r="B349" s="134"/>
      <c r="C349" s="134"/>
      <c r="D349" s="134"/>
      <c r="E349" s="234"/>
      <c r="F349" s="234"/>
      <c r="G349" s="234"/>
      <c r="H349" s="234"/>
      <c r="I349" s="234"/>
      <c r="J349" s="234"/>
      <c r="K349" s="234"/>
      <c r="L349" s="234"/>
    </row>
    <row r="350" spans="1:12" x14ac:dyDescent="0.25">
      <c r="A350" s="234"/>
      <c r="B350" s="134"/>
      <c r="C350" s="134"/>
      <c r="D350" s="134"/>
      <c r="E350" s="234"/>
      <c r="F350" s="234"/>
      <c r="G350" s="234"/>
      <c r="H350" s="234"/>
      <c r="I350" s="234"/>
      <c r="J350" s="234"/>
      <c r="K350" s="234"/>
      <c r="L350" s="234"/>
    </row>
    <row r="351" spans="1:12" x14ac:dyDescent="0.25">
      <c r="A351" s="234"/>
      <c r="B351" s="134"/>
      <c r="C351" s="134"/>
      <c r="D351" s="134"/>
      <c r="E351" s="234"/>
      <c r="F351" s="234"/>
      <c r="G351" s="234"/>
      <c r="H351" s="234"/>
      <c r="I351" s="234"/>
      <c r="J351" s="234"/>
      <c r="K351" s="234"/>
      <c r="L351" s="234"/>
    </row>
    <row r="352" spans="1:12" x14ac:dyDescent="0.25">
      <c r="A352" s="234"/>
      <c r="B352" s="134"/>
      <c r="C352" s="134"/>
      <c r="D352" s="134"/>
      <c r="E352" s="234"/>
      <c r="F352" s="234"/>
      <c r="G352" s="234"/>
      <c r="H352" s="234"/>
      <c r="I352" s="234"/>
      <c r="J352" s="234"/>
      <c r="K352" s="234"/>
      <c r="L352" s="234"/>
    </row>
    <row r="353" spans="1:12" x14ac:dyDescent="0.25">
      <c r="A353" s="234"/>
      <c r="B353" s="134"/>
      <c r="C353" s="134"/>
      <c r="D353" s="134"/>
      <c r="E353" s="234"/>
      <c r="F353" s="234"/>
      <c r="G353" s="234"/>
      <c r="H353" s="234"/>
      <c r="I353" s="234"/>
      <c r="J353" s="234"/>
      <c r="K353" s="234"/>
      <c r="L353" s="234"/>
    </row>
    <row r="354" spans="1:12" x14ac:dyDescent="0.25">
      <c r="A354" s="234"/>
      <c r="B354" s="134"/>
      <c r="C354" s="134"/>
      <c r="D354" s="134"/>
      <c r="E354" s="234"/>
      <c r="F354" s="234"/>
      <c r="G354" s="234"/>
      <c r="H354" s="234"/>
      <c r="I354" s="234"/>
      <c r="J354" s="234"/>
      <c r="K354" s="234"/>
      <c r="L354" s="234"/>
    </row>
    <row r="355" spans="1:12" x14ac:dyDescent="0.25">
      <c r="A355" s="234"/>
      <c r="B355" s="134"/>
      <c r="C355" s="134"/>
      <c r="D355" s="134"/>
      <c r="E355" s="234"/>
      <c r="F355" s="234"/>
      <c r="G355" s="234"/>
      <c r="H355" s="234"/>
      <c r="I355" s="234"/>
      <c r="J355" s="234"/>
      <c r="K355" s="234"/>
      <c r="L355" s="234"/>
    </row>
    <row r="356" spans="1:12" x14ac:dyDescent="0.25">
      <c r="A356" s="234"/>
      <c r="B356" s="134"/>
      <c r="C356" s="134"/>
      <c r="D356" s="134"/>
      <c r="E356" s="234"/>
      <c r="F356" s="234"/>
      <c r="G356" s="234"/>
      <c r="H356" s="234"/>
      <c r="I356" s="234"/>
      <c r="J356" s="234"/>
      <c r="K356" s="234"/>
      <c r="L356" s="234"/>
    </row>
    <row r="357" spans="1:12" x14ac:dyDescent="0.25">
      <c r="A357" s="234"/>
      <c r="B357" s="134"/>
      <c r="C357" s="134"/>
      <c r="D357" s="134"/>
      <c r="E357" s="234"/>
      <c r="F357" s="234"/>
      <c r="G357" s="234"/>
      <c r="H357" s="234"/>
      <c r="I357" s="234"/>
      <c r="J357" s="234"/>
      <c r="K357" s="234"/>
      <c r="L357" s="234"/>
    </row>
    <row r="358" spans="1:12" x14ac:dyDescent="0.25">
      <c r="A358" s="234"/>
      <c r="B358" s="134"/>
      <c r="C358" s="134"/>
      <c r="D358" s="134"/>
      <c r="E358" s="234"/>
      <c r="F358" s="234"/>
      <c r="G358" s="234"/>
      <c r="H358" s="234"/>
      <c r="I358" s="234"/>
      <c r="J358" s="234"/>
      <c r="K358" s="234"/>
      <c r="L358" s="234"/>
    </row>
    <row r="359" spans="1:12" x14ac:dyDescent="0.25">
      <c r="A359" s="234"/>
      <c r="B359" s="134"/>
      <c r="C359" s="134"/>
      <c r="D359" s="134"/>
      <c r="E359" s="234"/>
      <c r="F359" s="234"/>
      <c r="G359" s="234"/>
      <c r="H359" s="234"/>
      <c r="I359" s="234"/>
      <c r="J359" s="234"/>
      <c r="K359" s="234"/>
      <c r="L359" s="234"/>
    </row>
    <row r="360" spans="1:12" x14ac:dyDescent="0.25">
      <c r="A360" s="234"/>
      <c r="B360" s="134"/>
      <c r="C360" s="134"/>
      <c r="D360" s="134"/>
      <c r="E360" s="234"/>
      <c r="F360" s="234"/>
      <c r="G360" s="234"/>
      <c r="H360" s="234"/>
      <c r="I360" s="234"/>
      <c r="J360" s="234"/>
      <c r="K360" s="234"/>
      <c r="L360" s="234"/>
    </row>
    <row r="361" spans="1:12" x14ac:dyDescent="0.25">
      <c r="A361" s="234"/>
      <c r="B361" s="134"/>
      <c r="C361" s="134"/>
      <c r="D361" s="134"/>
      <c r="E361" s="234"/>
      <c r="F361" s="234"/>
      <c r="G361" s="234"/>
      <c r="H361" s="234"/>
      <c r="I361" s="234"/>
      <c r="J361" s="234"/>
      <c r="K361" s="234"/>
      <c r="L361" s="234"/>
    </row>
    <row r="362" spans="1:12" x14ac:dyDescent="0.25">
      <c r="A362" s="234"/>
      <c r="B362" s="134"/>
      <c r="C362" s="134"/>
      <c r="D362" s="134"/>
      <c r="E362" s="234"/>
      <c r="F362" s="234"/>
      <c r="G362" s="234"/>
      <c r="H362" s="234"/>
      <c r="I362" s="234"/>
      <c r="J362" s="234"/>
      <c r="K362" s="234"/>
      <c r="L362" s="234"/>
    </row>
    <row r="363" spans="1:12" x14ac:dyDescent="0.25">
      <c r="A363" s="234"/>
      <c r="B363" s="134"/>
      <c r="C363" s="134"/>
      <c r="D363" s="134"/>
      <c r="E363" s="234"/>
      <c r="F363" s="234"/>
      <c r="G363" s="234"/>
      <c r="H363" s="234"/>
      <c r="I363" s="234"/>
      <c r="J363" s="234"/>
      <c r="K363" s="234"/>
      <c r="L363" s="234"/>
    </row>
    <row r="364" spans="1:12" x14ac:dyDescent="0.25">
      <c r="A364" s="234"/>
      <c r="B364" s="134"/>
      <c r="C364" s="134"/>
      <c r="D364" s="134"/>
      <c r="E364" s="234"/>
      <c r="F364" s="234"/>
      <c r="G364" s="234"/>
      <c r="H364" s="234"/>
      <c r="I364" s="234"/>
      <c r="J364" s="234"/>
      <c r="K364" s="234"/>
      <c r="L364" s="234"/>
    </row>
    <row r="365" spans="1:12" x14ac:dyDescent="0.25">
      <c r="A365" s="234"/>
      <c r="B365" s="134"/>
      <c r="C365" s="134"/>
      <c r="D365" s="134"/>
      <c r="E365" s="234"/>
      <c r="F365" s="234"/>
      <c r="G365" s="234"/>
      <c r="H365" s="234"/>
      <c r="I365" s="234"/>
      <c r="J365" s="234"/>
      <c r="K365" s="234"/>
      <c r="L365" s="234"/>
    </row>
    <row r="366" spans="1:12" x14ac:dyDescent="0.25">
      <c r="A366" s="234"/>
      <c r="B366" s="134"/>
      <c r="C366" s="134"/>
      <c r="D366" s="134"/>
      <c r="E366" s="234"/>
      <c r="F366" s="234"/>
      <c r="G366" s="234"/>
      <c r="H366" s="234"/>
      <c r="I366" s="234"/>
      <c r="J366" s="234"/>
      <c r="K366" s="234"/>
      <c r="L366" s="234"/>
    </row>
    <row r="367" spans="1:12" x14ac:dyDescent="0.25">
      <c r="A367" s="234"/>
      <c r="B367" s="134"/>
      <c r="C367" s="134"/>
      <c r="D367" s="134"/>
      <c r="E367" s="234"/>
      <c r="F367" s="234"/>
      <c r="G367" s="234"/>
      <c r="H367" s="234"/>
      <c r="I367" s="234"/>
      <c r="J367" s="234"/>
      <c r="K367" s="234"/>
      <c r="L367" s="234"/>
    </row>
    <row r="368" spans="1:12" x14ac:dyDescent="0.25">
      <c r="A368" s="234"/>
      <c r="B368" s="134"/>
      <c r="C368" s="134"/>
      <c r="D368" s="134"/>
      <c r="E368" s="234"/>
      <c r="F368" s="234"/>
      <c r="G368" s="234"/>
      <c r="H368" s="234"/>
      <c r="I368" s="234"/>
      <c r="J368" s="234"/>
      <c r="K368" s="234"/>
      <c r="L368" s="234"/>
    </row>
    <row r="369" spans="1:12" x14ac:dyDescent="0.25">
      <c r="A369" s="234"/>
      <c r="B369" s="134"/>
      <c r="C369" s="134"/>
      <c r="D369" s="134"/>
      <c r="E369" s="234"/>
      <c r="F369" s="234"/>
      <c r="G369" s="234"/>
      <c r="H369" s="234"/>
      <c r="I369" s="234"/>
      <c r="J369" s="234"/>
      <c r="K369" s="234"/>
      <c r="L369" s="234"/>
    </row>
    <row r="370" spans="1:12" x14ac:dyDescent="0.25">
      <c r="A370" s="234"/>
      <c r="B370" s="134"/>
      <c r="C370" s="134"/>
      <c r="D370" s="134"/>
      <c r="E370" s="234"/>
      <c r="F370" s="234"/>
      <c r="G370" s="234"/>
      <c r="H370" s="234"/>
      <c r="I370" s="234"/>
      <c r="J370" s="234"/>
      <c r="K370" s="234"/>
      <c r="L370" s="234"/>
    </row>
    <row r="371" spans="1:12" x14ac:dyDescent="0.25">
      <c r="A371" s="234"/>
      <c r="B371" s="134"/>
      <c r="C371" s="134"/>
      <c r="D371" s="134"/>
      <c r="E371" s="234"/>
      <c r="F371" s="234"/>
      <c r="G371" s="234"/>
      <c r="H371" s="234"/>
      <c r="I371" s="234"/>
      <c r="J371" s="234"/>
      <c r="K371" s="234"/>
      <c r="L371" s="234"/>
    </row>
    <row r="372" spans="1:12" x14ac:dyDescent="0.25">
      <c r="A372" s="234"/>
      <c r="B372" s="134"/>
      <c r="C372" s="134"/>
      <c r="D372" s="134"/>
      <c r="E372" s="234"/>
      <c r="F372" s="234"/>
      <c r="G372" s="234"/>
      <c r="H372" s="234"/>
      <c r="I372" s="234"/>
      <c r="J372" s="234"/>
      <c r="K372" s="234"/>
      <c r="L372" s="234"/>
    </row>
    <row r="373" spans="1:12" x14ac:dyDescent="0.25">
      <c r="A373" s="234"/>
      <c r="B373" s="134"/>
      <c r="C373" s="134"/>
      <c r="D373" s="134"/>
      <c r="E373" s="234"/>
      <c r="F373" s="234"/>
      <c r="G373" s="234"/>
      <c r="H373" s="234"/>
      <c r="I373" s="234"/>
      <c r="J373" s="234"/>
      <c r="K373" s="234"/>
      <c r="L373" s="234"/>
    </row>
    <row r="374" spans="1:12" x14ac:dyDescent="0.25">
      <c r="A374" s="234"/>
      <c r="B374" s="134"/>
      <c r="C374" s="134"/>
      <c r="D374" s="134"/>
      <c r="E374" s="234"/>
      <c r="F374" s="234"/>
      <c r="G374" s="234"/>
      <c r="H374" s="234"/>
      <c r="I374" s="234"/>
      <c r="J374" s="234"/>
      <c r="K374" s="234"/>
      <c r="L374" s="234"/>
    </row>
    <row r="375" spans="1:12" x14ac:dyDescent="0.25">
      <c r="A375" s="234"/>
      <c r="B375" s="134"/>
      <c r="C375" s="134"/>
      <c r="D375" s="134"/>
      <c r="E375" s="234"/>
      <c r="F375" s="234"/>
      <c r="G375" s="234"/>
      <c r="H375" s="234"/>
      <c r="I375" s="234"/>
      <c r="J375" s="234"/>
      <c r="K375" s="234"/>
      <c r="L375" s="234"/>
    </row>
    <row r="376" spans="1:12" x14ac:dyDescent="0.25">
      <c r="A376" s="234"/>
      <c r="B376" s="134"/>
      <c r="C376" s="134"/>
      <c r="D376" s="134"/>
      <c r="E376" s="234"/>
      <c r="F376" s="234"/>
      <c r="G376" s="234"/>
      <c r="H376" s="234"/>
      <c r="I376" s="234"/>
      <c r="J376" s="234"/>
      <c r="K376" s="234"/>
      <c r="L376" s="234"/>
    </row>
    <row r="377" spans="1:12" x14ac:dyDescent="0.25">
      <c r="A377" s="234"/>
      <c r="B377" s="134"/>
      <c r="C377" s="134"/>
      <c r="D377" s="134"/>
      <c r="E377" s="234"/>
      <c r="F377" s="234"/>
      <c r="G377" s="234"/>
      <c r="H377" s="234"/>
      <c r="I377" s="234"/>
      <c r="J377" s="234"/>
      <c r="K377" s="234"/>
      <c r="L377" s="234"/>
    </row>
    <row r="378" spans="1:12" x14ac:dyDescent="0.25">
      <c r="A378" s="234"/>
      <c r="B378" s="134"/>
      <c r="C378" s="134"/>
      <c r="D378" s="134"/>
      <c r="E378" s="234"/>
      <c r="F378" s="234"/>
      <c r="G378" s="234"/>
      <c r="H378" s="234"/>
      <c r="I378" s="234"/>
      <c r="J378" s="234"/>
      <c r="K378" s="234"/>
      <c r="L378" s="234"/>
    </row>
    <row r="379" spans="1:12" x14ac:dyDescent="0.25">
      <c r="A379" s="234"/>
      <c r="B379" s="134"/>
      <c r="C379" s="134"/>
      <c r="D379" s="134"/>
      <c r="E379" s="234"/>
      <c r="F379" s="234"/>
      <c r="G379" s="234"/>
      <c r="H379" s="234"/>
      <c r="I379" s="234"/>
      <c r="J379" s="234"/>
      <c r="K379" s="234"/>
      <c r="L379" s="234"/>
    </row>
    <row r="380" spans="1:12" x14ac:dyDescent="0.25">
      <c r="A380" s="234"/>
      <c r="B380" s="134"/>
      <c r="C380" s="134"/>
      <c r="D380" s="134"/>
      <c r="E380" s="234"/>
      <c r="F380" s="234"/>
      <c r="G380" s="234"/>
      <c r="H380" s="234"/>
      <c r="I380" s="234"/>
      <c r="J380" s="234"/>
      <c r="K380" s="234"/>
      <c r="L380" s="234"/>
    </row>
    <row r="381" spans="1:12" x14ac:dyDescent="0.25">
      <c r="A381" s="234"/>
      <c r="B381" s="134"/>
      <c r="C381" s="134"/>
      <c r="D381" s="134"/>
      <c r="E381" s="234"/>
      <c r="F381" s="234"/>
      <c r="G381" s="234"/>
      <c r="H381" s="234"/>
      <c r="I381" s="234"/>
      <c r="J381" s="234"/>
      <c r="K381" s="234"/>
      <c r="L381" s="234"/>
    </row>
    <row r="382" spans="1:12" x14ac:dyDescent="0.25">
      <c r="A382" s="234"/>
      <c r="B382" s="134"/>
      <c r="C382" s="134"/>
      <c r="D382" s="134"/>
      <c r="E382" s="234"/>
      <c r="F382" s="234"/>
      <c r="G382" s="234"/>
      <c r="H382" s="234"/>
      <c r="I382" s="234"/>
      <c r="J382" s="234"/>
      <c r="K382" s="234"/>
      <c r="L382" s="234"/>
    </row>
    <row r="383" spans="1:12" x14ac:dyDescent="0.25">
      <c r="A383" s="234"/>
      <c r="B383" s="134"/>
      <c r="C383" s="134"/>
      <c r="D383" s="134"/>
      <c r="E383" s="234"/>
      <c r="F383" s="234"/>
      <c r="G383" s="234"/>
      <c r="H383" s="234"/>
      <c r="I383" s="234"/>
      <c r="J383" s="234"/>
      <c r="K383" s="234"/>
      <c r="L383" s="234"/>
    </row>
    <row r="384" spans="1:12" x14ac:dyDescent="0.25">
      <c r="A384" s="234"/>
      <c r="B384" s="134"/>
      <c r="C384" s="134"/>
      <c r="D384" s="134"/>
      <c r="E384" s="234"/>
      <c r="F384" s="234"/>
      <c r="G384" s="234"/>
      <c r="H384" s="234"/>
      <c r="I384" s="234"/>
      <c r="J384" s="234"/>
      <c r="K384" s="234"/>
      <c r="L384" s="234"/>
    </row>
    <row r="385" spans="1:12" x14ac:dyDescent="0.25">
      <c r="A385" s="234"/>
      <c r="B385" s="134"/>
      <c r="C385" s="134"/>
      <c r="D385" s="134"/>
      <c r="E385" s="234"/>
      <c r="F385" s="234"/>
      <c r="G385" s="234"/>
      <c r="H385" s="234"/>
      <c r="I385" s="234"/>
      <c r="J385" s="234"/>
      <c r="K385" s="234"/>
      <c r="L385" s="234"/>
    </row>
    <row r="386" spans="1:12" x14ac:dyDescent="0.25">
      <c r="A386" s="234"/>
      <c r="B386" s="134"/>
      <c r="C386" s="134"/>
      <c r="D386" s="134"/>
      <c r="E386" s="234"/>
      <c r="F386" s="234"/>
      <c r="G386" s="234"/>
      <c r="H386" s="234"/>
      <c r="I386" s="234"/>
      <c r="J386" s="234"/>
      <c r="K386" s="234"/>
      <c r="L386" s="234"/>
    </row>
    <row r="387" spans="1:12" x14ac:dyDescent="0.25">
      <c r="A387" s="234"/>
      <c r="B387" s="134"/>
      <c r="C387" s="134"/>
      <c r="D387" s="134"/>
      <c r="E387" s="234"/>
      <c r="F387" s="234"/>
      <c r="G387" s="234"/>
      <c r="H387" s="234"/>
      <c r="I387" s="234"/>
      <c r="J387" s="234"/>
      <c r="K387" s="234"/>
      <c r="L387" s="234"/>
    </row>
    <row r="388" spans="1:12" x14ac:dyDescent="0.25">
      <c r="A388" s="234"/>
      <c r="B388" s="134"/>
      <c r="C388" s="134"/>
      <c r="D388" s="134"/>
      <c r="E388" s="234"/>
      <c r="F388" s="234"/>
      <c r="G388" s="234"/>
      <c r="H388" s="234"/>
      <c r="I388" s="234"/>
      <c r="J388" s="234"/>
      <c r="K388" s="234"/>
      <c r="L388" s="234"/>
    </row>
    <row r="389" spans="1:12" x14ac:dyDescent="0.25">
      <c r="A389" s="234"/>
      <c r="B389" s="134"/>
      <c r="C389" s="134"/>
      <c r="D389" s="134"/>
      <c r="E389" s="234"/>
      <c r="F389" s="234"/>
      <c r="G389" s="234"/>
      <c r="H389" s="234"/>
      <c r="I389" s="234"/>
      <c r="J389" s="234"/>
      <c r="K389" s="234"/>
      <c r="L389" s="234"/>
    </row>
    <row r="390" spans="1:12" x14ac:dyDescent="0.25">
      <c r="A390" s="234"/>
      <c r="B390" s="134"/>
      <c r="C390" s="134"/>
      <c r="D390" s="134"/>
      <c r="E390" s="234"/>
      <c r="F390" s="234"/>
      <c r="G390" s="234"/>
      <c r="H390" s="234"/>
      <c r="I390" s="234"/>
      <c r="J390" s="234"/>
      <c r="K390" s="234"/>
      <c r="L390" s="234"/>
    </row>
    <row r="391" spans="1:12" x14ac:dyDescent="0.25">
      <c r="A391" s="234"/>
      <c r="B391" s="134"/>
      <c r="C391" s="134"/>
      <c r="D391" s="134"/>
      <c r="E391" s="234"/>
      <c r="F391" s="234"/>
      <c r="G391" s="234"/>
      <c r="H391" s="234"/>
      <c r="I391" s="234"/>
      <c r="J391" s="234"/>
      <c r="K391" s="234"/>
      <c r="L391" s="234"/>
    </row>
    <row r="392" spans="1:12" x14ac:dyDescent="0.25">
      <c r="A392" s="234"/>
      <c r="B392" s="134"/>
      <c r="C392" s="134"/>
      <c r="D392" s="134"/>
      <c r="E392" s="234"/>
      <c r="F392" s="234"/>
      <c r="G392" s="234"/>
      <c r="H392" s="234"/>
      <c r="I392" s="234"/>
      <c r="J392" s="234"/>
      <c r="K392" s="234"/>
      <c r="L392" s="234"/>
    </row>
    <row r="393" spans="1:12" x14ac:dyDescent="0.25">
      <c r="A393" s="234"/>
      <c r="B393" s="134"/>
      <c r="C393" s="134"/>
      <c r="D393" s="134"/>
      <c r="E393" s="234"/>
      <c r="F393" s="234"/>
      <c r="G393" s="234"/>
      <c r="H393" s="234"/>
      <c r="I393" s="234"/>
      <c r="J393" s="234"/>
      <c r="K393" s="234"/>
      <c r="L393" s="234"/>
    </row>
    <row r="394" spans="1:12" x14ac:dyDescent="0.25">
      <c r="A394" s="234"/>
      <c r="B394" s="134"/>
      <c r="C394" s="134"/>
      <c r="D394" s="134"/>
      <c r="E394" s="234"/>
      <c r="F394" s="234"/>
      <c r="G394" s="234"/>
      <c r="H394" s="234"/>
      <c r="I394" s="234"/>
      <c r="J394" s="234"/>
      <c r="K394" s="234"/>
      <c r="L394" s="234"/>
    </row>
    <row r="395" spans="1:12" x14ac:dyDescent="0.25">
      <c r="A395" s="234"/>
      <c r="B395" s="134"/>
      <c r="C395" s="134"/>
      <c r="D395" s="134"/>
      <c r="E395" s="234"/>
      <c r="F395" s="234"/>
      <c r="G395" s="234"/>
      <c r="H395" s="234"/>
      <c r="I395" s="234"/>
      <c r="J395" s="234"/>
      <c r="K395" s="234"/>
      <c r="L395" s="234"/>
    </row>
    <row r="396" spans="1:12" x14ac:dyDescent="0.25">
      <c r="A396" s="234"/>
      <c r="B396" s="134"/>
      <c r="C396" s="134"/>
      <c r="D396" s="134"/>
      <c r="E396" s="234"/>
      <c r="F396" s="234"/>
      <c r="G396" s="234"/>
      <c r="H396" s="234"/>
      <c r="I396" s="234"/>
      <c r="J396" s="234"/>
      <c r="K396" s="234"/>
      <c r="L396" s="234"/>
    </row>
    <row r="397" spans="1:12" x14ac:dyDescent="0.25">
      <c r="A397" s="234"/>
      <c r="B397" s="134"/>
      <c r="C397" s="134"/>
      <c r="D397" s="134"/>
      <c r="E397" s="234"/>
      <c r="F397" s="234"/>
      <c r="G397" s="234"/>
      <c r="H397" s="234"/>
      <c r="I397" s="234"/>
      <c r="J397" s="234"/>
      <c r="K397" s="234"/>
      <c r="L397" s="234"/>
    </row>
    <row r="398" spans="1:12" x14ac:dyDescent="0.25">
      <c r="A398" s="234"/>
      <c r="B398" s="134"/>
      <c r="C398" s="134"/>
      <c r="D398" s="134"/>
      <c r="E398" s="234"/>
      <c r="F398" s="234"/>
      <c r="G398" s="234"/>
      <c r="H398" s="234"/>
      <c r="I398" s="234"/>
      <c r="J398" s="234"/>
      <c r="K398" s="234"/>
      <c r="L398" s="234"/>
    </row>
    <row r="399" spans="1:12" x14ac:dyDescent="0.25">
      <c r="A399" s="234"/>
      <c r="B399" s="134"/>
      <c r="C399" s="134"/>
      <c r="D399" s="134"/>
      <c r="E399" s="234"/>
      <c r="F399" s="234"/>
      <c r="G399" s="234"/>
      <c r="H399" s="234"/>
      <c r="I399" s="234"/>
      <c r="J399" s="234"/>
      <c r="K399" s="234"/>
      <c r="L399" s="234"/>
    </row>
    <row r="400" spans="1:12" x14ac:dyDescent="0.25">
      <c r="A400" s="234"/>
      <c r="B400" s="134"/>
      <c r="C400" s="134"/>
      <c r="D400" s="134"/>
      <c r="E400" s="234"/>
      <c r="F400" s="234"/>
      <c r="G400" s="234"/>
      <c r="H400" s="234"/>
      <c r="I400" s="234"/>
      <c r="J400" s="234"/>
      <c r="K400" s="234"/>
      <c r="L400" s="234"/>
    </row>
    <row r="401" spans="1:12" x14ac:dyDescent="0.25">
      <c r="A401" s="234"/>
      <c r="B401" s="134"/>
      <c r="C401" s="134"/>
      <c r="D401" s="134"/>
      <c r="E401" s="234"/>
      <c r="F401" s="234"/>
      <c r="G401" s="234"/>
      <c r="H401" s="234"/>
      <c r="I401" s="234"/>
      <c r="J401" s="234"/>
      <c r="K401" s="234"/>
      <c r="L401" s="234"/>
    </row>
    <row r="402" spans="1:12" x14ac:dyDescent="0.25">
      <c r="A402" s="234"/>
      <c r="B402" s="134"/>
      <c r="C402" s="134"/>
      <c r="D402" s="134"/>
      <c r="E402" s="234"/>
      <c r="F402" s="234"/>
      <c r="G402" s="234"/>
      <c r="H402" s="234"/>
      <c r="I402" s="234"/>
      <c r="J402" s="234"/>
      <c r="K402" s="234"/>
      <c r="L402" s="234"/>
    </row>
    <row r="403" spans="1:12" x14ac:dyDescent="0.25">
      <c r="A403" s="234"/>
      <c r="B403" s="134"/>
      <c r="C403" s="134"/>
      <c r="D403" s="134"/>
      <c r="E403" s="234"/>
      <c r="F403" s="234"/>
      <c r="G403" s="234"/>
      <c r="H403" s="234"/>
      <c r="I403" s="234"/>
      <c r="J403" s="234"/>
      <c r="K403" s="234"/>
      <c r="L403" s="234"/>
    </row>
    <row r="404" spans="1:12" x14ac:dyDescent="0.25">
      <c r="A404" s="234"/>
      <c r="B404" s="134"/>
      <c r="C404" s="134"/>
      <c r="D404" s="134"/>
      <c r="E404" s="234"/>
      <c r="F404" s="234"/>
      <c r="G404" s="234"/>
      <c r="H404" s="234"/>
      <c r="I404" s="234"/>
      <c r="J404" s="234"/>
      <c r="K404" s="234"/>
      <c r="L404" s="234"/>
    </row>
    <row r="405" spans="1:12" x14ac:dyDescent="0.25">
      <c r="A405" s="234"/>
      <c r="B405" s="134"/>
      <c r="C405" s="134"/>
      <c r="D405" s="134"/>
      <c r="E405" s="234"/>
      <c r="F405" s="234"/>
      <c r="G405" s="234"/>
      <c r="H405" s="234"/>
      <c r="I405" s="234"/>
      <c r="J405" s="234"/>
      <c r="K405" s="234"/>
      <c r="L405" s="234"/>
    </row>
    <row r="406" spans="1:12" x14ac:dyDescent="0.25">
      <c r="A406" s="234"/>
      <c r="B406" s="134"/>
      <c r="C406" s="134"/>
      <c r="D406" s="134"/>
      <c r="E406" s="234"/>
      <c r="F406" s="234"/>
      <c r="G406" s="234"/>
      <c r="H406" s="234"/>
      <c r="I406" s="234"/>
      <c r="J406" s="234"/>
      <c r="K406" s="234"/>
      <c r="L406" s="234"/>
    </row>
    <row r="407" spans="1:12" x14ac:dyDescent="0.25">
      <c r="A407" s="234"/>
      <c r="B407" s="134"/>
      <c r="C407" s="134"/>
      <c r="D407" s="134"/>
      <c r="E407" s="234"/>
      <c r="F407" s="234"/>
      <c r="G407" s="234"/>
      <c r="H407" s="234"/>
      <c r="I407" s="234"/>
      <c r="J407" s="234"/>
      <c r="K407" s="234"/>
      <c r="L407" s="234"/>
    </row>
    <row r="408" spans="1:12" x14ac:dyDescent="0.25">
      <c r="A408" s="234"/>
      <c r="B408" s="134"/>
      <c r="C408" s="134"/>
      <c r="D408" s="134"/>
      <c r="E408" s="234"/>
      <c r="F408" s="234"/>
      <c r="G408" s="234"/>
      <c r="H408" s="234"/>
      <c r="I408" s="234"/>
      <c r="J408" s="234"/>
      <c r="K408" s="234"/>
      <c r="L408" s="234"/>
    </row>
    <row r="409" spans="1:12" x14ac:dyDescent="0.25">
      <c r="A409" s="234"/>
      <c r="B409" s="134"/>
      <c r="C409" s="134"/>
      <c r="D409" s="134"/>
      <c r="E409" s="234"/>
      <c r="F409" s="234"/>
      <c r="G409" s="234"/>
      <c r="H409" s="234"/>
      <c r="I409" s="234"/>
      <c r="J409" s="234"/>
      <c r="K409" s="234"/>
      <c r="L409" s="234"/>
    </row>
    <row r="410" spans="1:12" x14ac:dyDescent="0.25">
      <c r="A410" s="234"/>
      <c r="B410" s="134"/>
      <c r="C410" s="134"/>
      <c r="D410" s="134"/>
      <c r="E410" s="234"/>
      <c r="F410" s="234"/>
      <c r="G410" s="234"/>
      <c r="H410" s="234"/>
      <c r="I410" s="234"/>
      <c r="J410" s="234"/>
      <c r="K410" s="234"/>
      <c r="L410" s="234"/>
    </row>
    <row r="411" spans="1:12" x14ac:dyDescent="0.25">
      <c r="A411" s="234"/>
      <c r="B411" s="134"/>
      <c r="C411" s="134"/>
      <c r="D411" s="134"/>
      <c r="E411" s="234"/>
      <c r="F411" s="234"/>
      <c r="G411" s="234"/>
      <c r="H411" s="234"/>
      <c r="I411" s="234"/>
      <c r="J411" s="234"/>
      <c r="K411" s="234"/>
      <c r="L411" s="234"/>
    </row>
    <row r="412" spans="1:12" x14ac:dyDescent="0.25">
      <c r="A412" s="234"/>
      <c r="B412" s="134"/>
      <c r="C412" s="134"/>
      <c r="D412" s="134"/>
      <c r="E412" s="234"/>
      <c r="F412" s="234"/>
      <c r="G412" s="234"/>
      <c r="H412" s="234"/>
      <c r="I412" s="234"/>
      <c r="J412" s="234"/>
      <c r="K412" s="234"/>
      <c r="L412" s="234"/>
    </row>
    <row r="413" spans="1:12" x14ac:dyDescent="0.25">
      <c r="A413" s="234"/>
      <c r="B413" s="134"/>
      <c r="C413" s="134"/>
      <c r="D413" s="134"/>
      <c r="E413" s="234"/>
      <c r="F413" s="234"/>
      <c r="G413" s="234"/>
      <c r="H413" s="234"/>
      <c r="I413" s="234"/>
      <c r="J413" s="234"/>
      <c r="K413" s="234"/>
      <c r="L413" s="234"/>
    </row>
    <row r="414" spans="1:12" x14ac:dyDescent="0.25">
      <c r="A414" s="234"/>
      <c r="B414" s="134"/>
      <c r="C414" s="134"/>
      <c r="D414" s="134"/>
      <c r="E414" s="234"/>
      <c r="F414" s="234"/>
      <c r="G414" s="234"/>
      <c r="H414" s="234"/>
      <c r="I414" s="234"/>
      <c r="J414" s="234"/>
      <c r="K414" s="234"/>
      <c r="L414" s="234"/>
    </row>
    <row r="415" spans="1:12" x14ac:dyDescent="0.25">
      <c r="A415" s="234"/>
      <c r="B415" s="134"/>
      <c r="C415" s="134"/>
      <c r="D415" s="134"/>
      <c r="E415" s="234"/>
      <c r="F415" s="234"/>
      <c r="G415" s="234"/>
      <c r="H415" s="234"/>
      <c r="I415" s="234"/>
      <c r="J415" s="234"/>
      <c r="K415" s="234"/>
      <c r="L415" s="234"/>
    </row>
    <row r="416" spans="1:12" x14ac:dyDescent="0.25">
      <c r="A416" s="234"/>
      <c r="B416" s="134"/>
      <c r="C416" s="134"/>
      <c r="D416" s="134"/>
      <c r="E416" s="234"/>
      <c r="F416" s="234"/>
      <c r="G416" s="234"/>
      <c r="H416" s="234"/>
      <c r="I416" s="234"/>
      <c r="J416" s="234"/>
      <c r="K416" s="234"/>
      <c r="L416" s="234"/>
    </row>
    <row r="417" spans="1:12" x14ac:dyDescent="0.25">
      <c r="A417" s="234"/>
      <c r="B417" s="134"/>
      <c r="C417" s="134"/>
      <c r="D417" s="134"/>
      <c r="E417" s="234"/>
      <c r="F417" s="234"/>
      <c r="G417" s="234"/>
      <c r="H417" s="234"/>
      <c r="I417" s="234"/>
      <c r="J417" s="234"/>
      <c r="K417" s="234"/>
      <c r="L417" s="234"/>
    </row>
    <row r="418" spans="1:12" x14ac:dyDescent="0.25">
      <c r="A418" s="234"/>
      <c r="B418" s="134"/>
      <c r="C418" s="134"/>
      <c r="D418" s="134"/>
      <c r="E418" s="234"/>
      <c r="F418" s="234"/>
      <c r="G418" s="234"/>
      <c r="H418" s="234"/>
      <c r="I418" s="234"/>
      <c r="J418" s="234"/>
      <c r="K418" s="234"/>
      <c r="L418" s="234"/>
    </row>
    <row r="419" spans="1:12" x14ac:dyDescent="0.25">
      <c r="A419" s="234"/>
      <c r="B419" s="134"/>
      <c r="C419" s="134"/>
      <c r="D419" s="134"/>
      <c r="E419" s="234"/>
      <c r="F419" s="234"/>
      <c r="G419" s="234"/>
      <c r="H419" s="234"/>
      <c r="I419" s="234"/>
      <c r="J419" s="234"/>
      <c r="K419" s="234"/>
      <c r="L419" s="234"/>
    </row>
    <row r="420" spans="1:12" x14ac:dyDescent="0.25">
      <c r="A420" s="234"/>
      <c r="B420" s="134"/>
      <c r="C420" s="134"/>
      <c r="D420" s="134"/>
      <c r="E420" s="234"/>
      <c r="F420" s="234"/>
      <c r="G420" s="234"/>
      <c r="H420" s="234"/>
      <c r="I420" s="234"/>
      <c r="J420" s="234"/>
      <c r="K420" s="234"/>
      <c r="L420" s="234"/>
    </row>
    <row r="421" spans="1:12" x14ac:dyDescent="0.25">
      <c r="A421" s="234"/>
      <c r="B421" s="134"/>
      <c r="C421" s="134"/>
      <c r="D421" s="134"/>
      <c r="E421" s="234"/>
      <c r="F421" s="234"/>
      <c r="G421" s="234"/>
      <c r="H421" s="234"/>
      <c r="I421" s="234"/>
      <c r="J421" s="234"/>
      <c r="K421" s="234"/>
      <c r="L421" s="234"/>
    </row>
    <row r="422" spans="1:12" x14ac:dyDescent="0.25">
      <c r="A422" s="234"/>
      <c r="B422" s="134"/>
      <c r="C422" s="134"/>
      <c r="D422" s="134"/>
      <c r="E422" s="234"/>
      <c r="F422" s="234"/>
      <c r="G422" s="234"/>
      <c r="H422" s="234"/>
      <c r="I422" s="234"/>
      <c r="J422" s="234"/>
      <c r="K422" s="234"/>
      <c r="L422" s="234"/>
    </row>
    <row r="423" spans="1:12" x14ac:dyDescent="0.25">
      <c r="A423" s="234"/>
      <c r="B423" s="134"/>
      <c r="C423" s="134"/>
      <c r="D423" s="134"/>
      <c r="E423" s="234"/>
      <c r="F423" s="234"/>
      <c r="G423" s="234"/>
      <c r="H423" s="234"/>
      <c r="I423" s="234"/>
      <c r="J423" s="234"/>
      <c r="K423" s="234"/>
      <c r="L423" s="234"/>
    </row>
    <row r="424" spans="1:12" x14ac:dyDescent="0.25">
      <c r="A424" s="234"/>
      <c r="B424" s="134"/>
      <c r="C424" s="134"/>
      <c r="D424" s="134"/>
      <c r="E424" s="234"/>
      <c r="F424" s="234"/>
      <c r="G424" s="234"/>
      <c r="H424" s="234"/>
      <c r="I424" s="234"/>
      <c r="J424" s="234"/>
      <c r="K424" s="234"/>
      <c r="L424" s="234"/>
    </row>
    <row r="425" spans="1:12" x14ac:dyDescent="0.25">
      <c r="A425" s="234"/>
      <c r="B425" s="134"/>
      <c r="C425" s="134"/>
      <c r="D425" s="134"/>
      <c r="E425" s="234"/>
      <c r="F425" s="234"/>
      <c r="G425" s="234"/>
      <c r="H425" s="234"/>
      <c r="I425" s="234"/>
      <c r="J425" s="234"/>
      <c r="K425" s="234"/>
      <c r="L425" s="234"/>
    </row>
    <row r="426" spans="1:12" x14ac:dyDescent="0.25">
      <c r="A426" s="234"/>
      <c r="B426" s="134"/>
      <c r="C426" s="134"/>
      <c r="D426" s="134"/>
      <c r="E426" s="234"/>
      <c r="F426" s="234"/>
      <c r="G426" s="234"/>
      <c r="H426" s="234"/>
      <c r="I426" s="234"/>
      <c r="J426" s="234"/>
      <c r="K426" s="234"/>
      <c r="L426" s="234"/>
    </row>
    <row r="427" spans="1:12" x14ac:dyDescent="0.25">
      <c r="A427" s="234"/>
      <c r="B427" s="134"/>
      <c r="C427" s="134"/>
      <c r="D427" s="134"/>
      <c r="E427" s="234"/>
      <c r="F427" s="234"/>
      <c r="G427" s="234"/>
      <c r="H427" s="234"/>
      <c r="I427" s="234"/>
      <c r="J427" s="234"/>
      <c r="K427" s="234"/>
      <c r="L427" s="234"/>
    </row>
    <row r="428" spans="1:12" x14ac:dyDescent="0.25">
      <c r="A428" s="234"/>
      <c r="B428" s="134"/>
      <c r="C428" s="134"/>
      <c r="D428" s="134"/>
      <c r="E428" s="234"/>
      <c r="F428" s="234"/>
      <c r="G428" s="234"/>
      <c r="H428" s="234"/>
      <c r="I428" s="234"/>
      <c r="J428" s="234"/>
      <c r="K428" s="234"/>
      <c r="L428" s="234"/>
    </row>
    <row r="429" spans="1:12" x14ac:dyDescent="0.25">
      <c r="A429" s="234"/>
      <c r="B429" s="134"/>
      <c r="C429" s="134"/>
      <c r="D429" s="134"/>
      <c r="E429" s="234"/>
      <c r="F429" s="234"/>
      <c r="G429" s="234"/>
      <c r="H429" s="234"/>
      <c r="I429" s="234"/>
      <c r="J429" s="234"/>
      <c r="K429" s="234"/>
      <c r="L429" s="234"/>
    </row>
    <row r="430" spans="1:12" x14ac:dyDescent="0.25">
      <c r="A430" s="234"/>
      <c r="B430" s="134"/>
      <c r="C430" s="134"/>
      <c r="D430" s="134"/>
      <c r="E430" s="234"/>
      <c r="F430" s="234"/>
      <c r="G430" s="234"/>
      <c r="H430" s="234"/>
      <c r="I430" s="234"/>
      <c r="J430" s="234"/>
      <c r="K430" s="234"/>
      <c r="L430" s="234"/>
    </row>
    <row r="431" spans="1:12" x14ac:dyDescent="0.25">
      <c r="A431" s="234"/>
      <c r="B431" s="134"/>
      <c r="C431" s="134"/>
      <c r="D431" s="134"/>
      <c r="E431" s="234"/>
      <c r="F431" s="234"/>
      <c r="G431" s="234"/>
      <c r="H431" s="234"/>
      <c r="I431" s="234"/>
      <c r="J431" s="234"/>
      <c r="K431" s="234"/>
      <c r="L431" s="234"/>
    </row>
    <row r="432" spans="1:12" x14ac:dyDescent="0.25">
      <c r="A432" s="234"/>
      <c r="B432" s="134"/>
      <c r="C432" s="134"/>
      <c r="D432" s="134"/>
      <c r="E432" s="234"/>
      <c r="F432" s="234"/>
      <c r="G432" s="234"/>
      <c r="H432" s="234"/>
      <c r="I432" s="234"/>
      <c r="J432" s="234"/>
      <c r="K432" s="234"/>
      <c r="L432" s="234"/>
    </row>
    <row r="433" spans="1:12" x14ac:dyDescent="0.25">
      <c r="A433" s="234"/>
      <c r="B433" s="134"/>
      <c r="C433" s="134"/>
      <c r="D433" s="134"/>
      <c r="E433" s="234"/>
      <c r="F433" s="234"/>
      <c r="G433" s="234"/>
      <c r="H433" s="234"/>
      <c r="I433" s="234"/>
      <c r="J433" s="234"/>
      <c r="K433" s="234"/>
      <c r="L433" s="234"/>
    </row>
    <row r="434" spans="1:12" x14ac:dyDescent="0.25">
      <c r="A434" s="234"/>
      <c r="B434" s="134"/>
      <c r="C434" s="134"/>
      <c r="D434" s="134"/>
      <c r="E434" s="234"/>
      <c r="F434" s="234"/>
      <c r="G434" s="234"/>
      <c r="H434" s="234"/>
      <c r="I434" s="234"/>
      <c r="J434" s="234"/>
      <c r="K434" s="234"/>
      <c r="L434" s="234"/>
    </row>
    <row r="435" spans="1:12" x14ac:dyDescent="0.25">
      <c r="A435" s="234"/>
      <c r="B435" s="134"/>
      <c r="C435" s="134"/>
      <c r="D435" s="134"/>
      <c r="E435" s="234"/>
      <c r="F435" s="234"/>
      <c r="G435" s="234"/>
      <c r="H435" s="234"/>
      <c r="I435" s="234"/>
      <c r="J435" s="234"/>
      <c r="K435" s="234"/>
      <c r="L435" s="234"/>
    </row>
    <row r="436" spans="1:12" x14ac:dyDescent="0.25">
      <c r="A436" s="234"/>
      <c r="B436" s="134"/>
      <c r="C436" s="134"/>
      <c r="D436" s="134"/>
      <c r="E436" s="234"/>
      <c r="F436" s="234"/>
      <c r="G436" s="234"/>
      <c r="H436" s="234"/>
      <c r="I436" s="234"/>
      <c r="J436" s="234"/>
      <c r="K436" s="234"/>
      <c r="L436" s="234"/>
    </row>
    <row r="437" spans="1:12" x14ac:dyDescent="0.25">
      <c r="A437" s="234"/>
      <c r="B437" s="134"/>
      <c r="C437" s="134"/>
      <c r="D437" s="134"/>
      <c r="E437" s="234"/>
      <c r="F437" s="234"/>
      <c r="G437" s="234"/>
      <c r="H437" s="234"/>
      <c r="I437" s="234"/>
      <c r="J437" s="234"/>
      <c r="K437" s="234"/>
      <c r="L437" s="234"/>
    </row>
    <row r="438" spans="1:12" x14ac:dyDescent="0.25">
      <c r="A438" s="234"/>
      <c r="B438" s="134"/>
      <c r="C438" s="134"/>
      <c r="D438" s="134"/>
      <c r="E438" s="234"/>
      <c r="F438" s="234"/>
      <c r="G438" s="234"/>
      <c r="H438" s="234"/>
      <c r="I438" s="234"/>
      <c r="J438" s="234"/>
      <c r="K438" s="234"/>
      <c r="L438" s="234"/>
    </row>
    <row r="439" spans="1:12" x14ac:dyDescent="0.25">
      <c r="A439" s="234"/>
      <c r="B439" s="134"/>
      <c r="C439" s="134"/>
      <c r="D439" s="134"/>
      <c r="E439" s="234"/>
      <c r="F439" s="234"/>
      <c r="G439" s="234"/>
      <c r="H439" s="234"/>
      <c r="I439" s="234"/>
      <c r="J439" s="234"/>
      <c r="K439" s="234"/>
      <c r="L439" s="234"/>
    </row>
    <row r="440" spans="1:12" x14ac:dyDescent="0.25">
      <c r="A440" s="234"/>
      <c r="B440" s="134"/>
      <c r="C440" s="134"/>
      <c r="D440" s="134"/>
      <c r="E440" s="234"/>
      <c r="F440" s="234"/>
      <c r="G440" s="234"/>
      <c r="H440" s="234"/>
      <c r="I440" s="234"/>
      <c r="J440" s="234"/>
      <c r="K440" s="234"/>
      <c r="L440" s="234"/>
    </row>
    <row r="441" spans="1:12" x14ac:dyDescent="0.25">
      <c r="A441" s="234"/>
      <c r="B441" s="134"/>
      <c r="C441" s="134"/>
      <c r="D441" s="134"/>
      <c r="E441" s="234"/>
      <c r="F441" s="234"/>
      <c r="G441" s="234"/>
      <c r="H441" s="234"/>
      <c r="I441" s="234"/>
      <c r="J441" s="234"/>
      <c r="K441" s="234"/>
      <c r="L441" s="234"/>
    </row>
    <row r="442" spans="1:12" x14ac:dyDescent="0.25">
      <c r="A442" s="234"/>
      <c r="B442" s="134"/>
      <c r="C442" s="134"/>
      <c r="D442" s="134"/>
      <c r="E442" s="234"/>
      <c r="F442" s="234"/>
      <c r="G442" s="234"/>
      <c r="H442" s="234"/>
      <c r="I442" s="234"/>
      <c r="J442" s="234"/>
      <c r="K442" s="234"/>
      <c r="L442" s="234"/>
    </row>
    <row r="443" spans="1:12" x14ac:dyDescent="0.25">
      <c r="A443" s="234"/>
      <c r="B443" s="134"/>
      <c r="C443" s="134"/>
      <c r="D443" s="134"/>
      <c r="E443" s="234"/>
      <c r="F443" s="234"/>
      <c r="G443" s="234"/>
      <c r="H443" s="234"/>
      <c r="I443" s="234"/>
      <c r="J443" s="234"/>
      <c r="K443" s="234"/>
      <c r="L443" s="234"/>
    </row>
    <row r="444" spans="1:12" x14ac:dyDescent="0.25">
      <c r="A444" s="234"/>
      <c r="B444" s="134"/>
      <c r="C444" s="134"/>
      <c r="D444" s="134"/>
      <c r="E444" s="234"/>
      <c r="F444" s="234"/>
      <c r="G444" s="234"/>
      <c r="H444" s="234"/>
      <c r="I444" s="234"/>
      <c r="J444" s="234"/>
      <c r="K444" s="234"/>
      <c r="L444" s="234"/>
    </row>
    <row r="445" spans="1:12" x14ac:dyDescent="0.25">
      <c r="A445" s="234"/>
      <c r="B445" s="134"/>
      <c r="C445" s="134"/>
      <c r="D445" s="134"/>
      <c r="E445" s="234"/>
      <c r="F445" s="234"/>
      <c r="G445" s="234"/>
      <c r="H445" s="234"/>
      <c r="I445" s="234"/>
      <c r="J445" s="234"/>
      <c r="K445" s="234"/>
      <c r="L445" s="234"/>
    </row>
    <row r="446" spans="1:12" x14ac:dyDescent="0.25">
      <c r="A446" s="234"/>
      <c r="B446" s="134"/>
      <c r="C446" s="134"/>
      <c r="D446" s="134"/>
      <c r="E446" s="234"/>
      <c r="F446" s="234"/>
      <c r="G446" s="234"/>
      <c r="H446" s="234"/>
      <c r="I446" s="234"/>
      <c r="J446" s="234"/>
      <c r="K446" s="234"/>
      <c r="L446" s="234"/>
    </row>
    <row r="447" spans="1:12" x14ac:dyDescent="0.25">
      <c r="A447" s="234"/>
      <c r="B447" s="134"/>
      <c r="C447" s="134"/>
      <c r="D447" s="134"/>
      <c r="E447" s="234"/>
      <c r="F447" s="234"/>
      <c r="G447" s="234"/>
      <c r="H447" s="234"/>
      <c r="I447" s="234"/>
      <c r="J447" s="234"/>
      <c r="K447" s="234"/>
      <c r="L447" s="234"/>
    </row>
    <row r="448" spans="1:12" x14ac:dyDescent="0.25">
      <c r="A448" s="234"/>
      <c r="B448" s="134"/>
      <c r="C448" s="134"/>
      <c r="D448" s="134"/>
      <c r="E448" s="234"/>
      <c r="F448" s="234"/>
      <c r="G448" s="234"/>
      <c r="H448" s="234"/>
      <c r="I448" s="234"/>
      <c r="J448" s="234"/>
      <c r="K448" s="234"/>
      <c r="L448" s="234"/>
    </row>
    <row r="449" spans="1:12" x14ac:dyDescent="0.25">
      <c r="A449" s="234"/>
      <c r="B449" s="134"/>
      <c r="C449" s="134"/>
      <c r="D449" s="134"/>
      <c r="E449" s="234"/>
      <c r="F449" s="234"/>
      <c r="G449" s="234"/>
      <c r="H449" s="234"/>
      <c r="I449" s="234"/>
      <c r="J449" s="234"/>
      <c r="K449" s="234"/>
      <c r="L449" s="234"/>
    </row>
    <row r="450" spans="1:12" x14ac:dyDescent="0.25">
      <c r="A450" s="234"/>
      <c r="B450" s="134"/>
      <c r="C450" s="134"/>
      <c r="D450" s="134"/>
      <c r="E450" s="234"/>
      <c r="F450" s="234"/>
      <c r="G450" s="234"/>
      <c r="H450" s="234"/>
      <c r="I450" s="234"/>
      <c r="J450" s="234"/>
      <c r="K450" s="234"/>
      <c r="L450" s="234"/>
    </row>
    <row r="451" spans="1:12" x14ac:dyDescent="0.25">
      <c r="A451" s="234"/>
      <c r="B451" s="134"/>
      <c r="C451" s="134"/>
      <c r="D451" s="134"/>
      <c r="E451" s="234"/>
      <c r="F451" s="234"/>
      <c r="G451" s="234"/>
      <c r="H451" s="234"/>
      <c r="I451" s="234"/>
      <c r="J451" s="234"/>
      <c r="K451" s="234"/>
      <c r="L451" s="234"/>
    </row>
    <row r="452" spans="1:12" x14ac:dyDescent="0.25">
      <c r="A452" s="234"/>
      <c r="B452" s="134"/>
      <c r="C452" s="134"/>
      <c r="D452" s="134"/>
      <c r="E452" s="234"/>
      <c r="F452" s="234"/>
      <c r="G452" s="234"/>
      <c r="H452" s="234"/>
      <c r="I452" s="234"/>
      <c r="J452" s="234"/>
      <c r="K452" s="234"/>
      <c r="L452" s="234"/>
    </row>
    <row r="453" spans="1:12" x14ac:dyDescent="0.25">
      <c r="A453" s="234"/>
      <c r="B453" s="134"/>
      <c r="C453" s="134"/>
      <c r="D453" s="134"/>
      <c r="E453" s="234"/>
      <c r="F453" s="234"/>
      <c r="G453" s="234"/>
      <c r="H453" s="234"/>
      <c r="I453" s="234"/>
      <c r="J453" s="234"/>
      <c r="K453" s="234"/>
      <c r="L453" s="234"/>
    </row>
    <row r="454" spans="1:12" x14ac:dyDescent="0.25">
      <c r="A454" s="234"/>
      <c r="B454" s="134"/>
      <c r="C454" s="134"/>
      <c r="D454" s="134"/>
      <c r="E454" s="234"/>
      <c r="F454" s="234"/>
      <c r="G454" s="234"/>
      <c r="H454" s="234"/>
      <c r="I454" s="234"/>
      <c r="J454" s="234"/>
      <c r="K454" s="234"/>
      <c r="L454" s="234"/>
    </row>
    <row r="455" spans="1:12" x14ac:dyDescent="0.25">
      <c r="A455" s="234"/>
      <c r="B455" s="134"/>
      <c r="C455" s="134"/>
      <c r="D455" s="134"/>
      <c r="E455" s="234"/>
      <c r="F455" s="234"/>
      <c r="G455" s="234"/>
      <c r="H455" s="234"/>
      <c r="I455" s="234"/>
      <c r="J455" s="234"/>
      <c r="K455" s="234"/>
      <c r="L455" s="234"/>
    </row>
    <row r="456" spans="1:12" x14ac:dyDescent="0.25">
      <c r="A456" s="234"/>
      <c r="B456" s="134"/>
      <c r="C456" s="134"/>
      <c r="D456" s="134"/>
      <c r="E456" s="234"/>
      <c r="F456" s="234"/>
      <c r="G456" s="234"/>
      <c r="H456" s="234"/>
      <c r="I456" s="234"/>
      <c r="J456" s="234"/>
      <c r="K456" s="234"/>
      <c r="L456" s="234"/>
    </row>
    <row r="457" spans="1:12" x14ac:dyDescent="0.25">
      <c r="A457" s="234"/>
      <c r="B457" s="134"/>
      <c r="C457" s="134"/>
      <c r="D457" s="134"/>
      <c r="E457" s="234"/>
      <c r="F457" s="234"/>
      <c r="G457" s="234"/>
      <c r="H457" s="234"/>
      <c r="I457" s="234"/>
      <c r="J457" s="234"/>
      <c r="K457" s="234"/>
      <c r="L457" s="234"/>
    </row>
    <row r="458" spans="1:12" x14ac:dyDescent="0.25">
      <c r="A458" s="234"/>
      <c r="B458" s="134"/>
      <c r="C458" s="134"/>
      <c r="D458" s="134"/>
      <c r="E458" s="234"/>
      <c r="F458" s="234"/>
      <c r="G458" s="234"/>
      <c r="H458" s="234"/>
      <c r="I458" s="234"/>
      <c r="J458" s="234"/>
      <c r="K458" s="234"/>
      <c r="L458" s="234"/>
    </row>
    <row r="459" spans="1:12" x14ac:dyDescent="0.25">
      <c r="A459" s="234"/>
      <c r="B459" s="134"/>
      <c r="C459" s="134"/>
      <c r="D459" s="134"/>
      <c r="E459" s="234"/>
      <c r="F459" s="234"/>
      <c r="G459" s="234"/>
      <c r="H459" s="234"/>
      <c r="I459" s="234"/>
      <c r="J459" s="234"/>
      <c r="K459" s="234"/>
      <c r="L459" s="234"/>
    </row>
    <row r="460" spans="1:12" x14ac:dyDescent="0.25">
      <c r="A460" s="234"/>
      <c r="B460" s="134"/>
      <c r="C460" s="134"/>
      <c r="D460" s="134"/>
      <c r="E460" s="234"/>
      <c r="F460" s="234"/>
      <c r="G460" s="234"/>
      <c r="H460" s="234"/>
      <c r="I460" s="234"/>
      <c r="J460" s="234"/>
      <c r="K460" s="234"/>
      <c r="L460" s="234"/>
    </row>
    <row r="461" spans="1:12" x14ac:dyDescent="0.25">
      <c r="A461" s="234"/>
      <c r="B461" s="134"/>
      <c r="C461" s="134"/>
      <c r="D461" s="134"/>
      <c r="E461" s="234"/>
      <c r="F461" s="234"/>
      <c r="G461" s="234"/>
      <c r="H461" s="234"/>
      <c r="I461" s="234"/>
      <c r="J461" s="234"/>
      <c r="K461" s="234"/>
      <c r="L461" s="234"/>
    </row>
    <row r="462" spans="1:12" x14ac:dyDescent="0.25">
      <c r="A462" s="234"/>
      <c r="B462" s="134"/>
      <c r="C462" s="134"/>
      <c r="D462" s="134"/>
      <c r="E462" s="234"/>
      <c r="F462" s="234"/>
      <c r="G462" s="234"/>
      <c r="H462" s="234"/>
      <c r="I462" s="234"/>
      <c r="J462" s="234"/>
      <c r="K462" s="234"/>
      <c r="L462" s="234"/>
    </row>
    <row r="463" spans="1:12" x14ac:dyDescent="0.25">
      <c r="A463" s="234"/>
      <c r="B463" s="134"/>
      <c r="C463" s="134"/>
      <c r="D463" s="134"/>
      <c r="E463" s="234"/>
      <c r="F463" s="234"/>
      <c r="G463" s="234"/>
      <c r="H463" s="234"/>
      <c r="I463" s="234"/>
      <c r="J463" s="234"/>
      <c r="K463" s="234"/>
      <c r="L463" s="234"/>
    </row>
    <row r="464" spans="1:12" x14ac:dyDescent="0.25">
      <c r="A464" s="234"/>
      <c r="B464" s="134"/>
      <c r="C464" s="134"/>
      <c r="D464" s="134"/>
      <c r="E464" s="234"/>
      <c r="F464" s="234"/>
      <c r="G464" s="234"/>
      <c r="H464" s="234"/>
      <c r="I464" s="234"/>
      <c r="J464" s="234"/>
      <c r="K464" s="234"/>
      <c r="L464" s="234"/>
    </row>
    <row r="465" spans="1:12" x14ac:dyDescent="0.25">
      <c r="A465" s="234"/>
      <c r="B465" s="134"/>
      <c r="C465" s="134"/>
      <c r="D465" s="134"/>
      <c r="E465" s="234"/>
      <c r="F465" s="234"/>
      <c r="G465" s="234"/>
      <c r="H465" s="234"/>
      <c r="I465" s="234"/>
      <c r="J465" s="234"/>
      <c r="K465" s="234"/>
      <c r="L465" s="234"/>
    </row>
    <row r="466" spans="1:12" x14ac:dyDescent="0.25">
      <c r="A466" s="234"/>
      <c r="B466" s="134"/>
      <c r="C466" s="134"/>
      <c r="D466" s="134"/>
      <c r="E466" s="234"/>
      <c r="F466" s="234"/>
      <c r="G466" s="234"/>
      <c r="H466" s="234"/>
      <c r="I466" s="234"/>
      <c r="J466" s="234"/>
      <c r="K466" s="234"/>
      <c r="L466" s="234"/>
    </row>
    <row r="467" spans="1:12" x14ac:dyDescent="0.25">
      <c r="A467" s="234"/>
      <c r="B467" s="134"/>
      <c r="C467" s="134"/>
      <c r="D467" s="134"/>
      <c r="E467" s="234"/>
      <c r="F467" s="234"/>
      <c r="G467" s="234"/>
      <c r="H467" s="234"/>
      <c r="I467" s="234"/>
      <c r="J467" s="234"/>
      <c r="K467" s="234"/>
      <c r="L467" s="234"/>
    </row>
    <row r="468" spans="1:12" x14ac:dyDescent="0.25">
      <c r="A468" s="234"/>
      <c r="B468" s="134"/>
      <c r="C468" s="134"/>
      <c r="D468" s="134"/>
      <c r="E468" s="234"/>
      <c r="F468" s="234"/>
      <c r="G468" s="234"/>
      <c r="H468" s="234"/>
      <c r="I468" s="234"/>
      <c r="J468" s="234"/>
      <c r="K468" s="234"/>
      <c r="L468" s="234"/>
    </row>
    <row r="469" spans="1:12" x14ac:dyDescent="0.25">
      <c r="A469" s="234"/>
      <c r="B469" s="134"/>
      <c r="C469" s="134"/>
      <c r="D469" s="134"/>
      <c r="E469" s="234"/>
      <c r="F469" s="234"/>
      <c r="G469" s="234"/>
      <c r="H469" s="234"/>
      <c r="I469" s="234"/>
      <c r="J469" s="234"/>
      <c r="K469" s="234"/>
      <c r="L469" s="234"/>
    </row>
    <row r="470" spans="1:12" x14ac:dyDescent="0.25">
      <c r="A470" s="234"/>
      <c r="B470" s="134"/>
      <c r="C470" s="134"/>
      <c r="D470" s="134"/>
      <c r="E470" s="234"/>
      <c r="F470" s="234"/>
      <c r="G470" s="234"/>
      <c r="H470" s="234"/>
      <c r="I470" s="234"/>
      <c r="J470" s="234"/>
      <c r="K470" s="234"/>
      <c r="L470" s="234"/>
    </row>
    <row r="471" spans="1:12" x14ac:dyDescent="0.25">
      <c r="A471" s="234"/>
      <c r="B471" s="134"/>
      <c r="C471" s="134"/>
      <c r="D471" s="134"/>
      <c r="E471" s="234"/>
      <c r="F471" s="234"/>
      <c r="G471" s="234"/>
      <c r="H471" s="234"/>
      <c r="I471" s="234"/>
      <c r="J471" s="234"/>
      <c r="K471" s="234"/>
      <c r="L471" s="234"/>
    </row>
    <row r="472" spans="1:12" x14ac:dyDescent="0.25">
      <c r="A472" s="234"/>
      <c r="B472" s="134"/>
      <c r="C472" s="134"/>
      <c r="D472" s="134"/>
      <c r="E472" s="234"/>
      <c r="F472" s="234"/>
      <c r="G472" s="234"/>
      <c r="H472" s="234"/>
      <c r="I472" s="234"/>
      <c r="J472" s="234"/>
      <c r="K472" s="234"/>
      <c r="L472" s="234"/>
    </row>
    <row r="473" spans="1:12" x14ac:dyDescent="0.25">
      <c r="A473" s="234"/>
      <c r="B473" s="134"/>
      <c r="C473" s="134"/>
      <c r="D473" s="134"/>
      <c r="E473" s="234"/>
      <c r="F473" s="234"/>
      <c r="G473" s="234"/>
      <c r="H473" s="234"/>
      <c r="I473" s="234"/>
      <c r="J473" s="234"/>
      <c r="K473" s="234"/>
      <c r="L473" s="234"/>
    </row>
    <row r="474" spans="1:12" x14ac:dyDescent="0.25">
      <c r="A474" s="234"/>
      <c r="B474" s="134"/>
      <c r="C474" s="134"/>
      <c r="D474" s="134"/>
      <c r="E474" s="234"/>
      <c r="F474" s="234"/>
      <c r="G474" s="234"/>
      <c r="H474" s="234"/>
      <c r="I474" s="234"/>
      <c r="J474" s="234"/>
      <c r="K474" s="234"/>
      <c r="L474" s="234"/>
    </row>
    <row r="475" spans="1:12" x14ac:dyDescent="0.25">
      <c r="A475" s="234"/>
      <c r="B475" s="134"/>
      <c r="C475" s="134"/>
      <c r="D475" s="134"/>
      <c r="E475" s="234"/>
      <c r="F475" s="234"/>
      <c r="G475" s="234"/>
      <c r="H475" s="234"/>
      <c r="I475" s="234"/>
      <c r="J475" s="234"/>
      <c r="K475" s="234"/>
      <c r="L475" s="234"/>
    </row>
    <row r="476" spans="1:12" x14ac:dyDescent="0.25">
      <c r="A476" s="234"/>
      <c r="B476" s="134"/>
      <c r="C476" s="134"/>
      <c r="D476" s="134"/>
      <c r="E476" s="234"/>
      <c r="F476" s="234"/>
      <c r="G476" s="234"/>
      <c r="H476" s="234"/>
      <c r="I476" s="234"/>
      <c r="J476" s="234"/>
      <c r="K476" s="234"/>
      <c r="L476" s="234"/>
    </row>
    <row r="477" spans="1:12" x14ac:dyDescent="0.25">
      <c r="A477" s="234"/>
      <c r="B477" s="134"/>
      <c r="C477" s="134"/>
      <c r="D477" s="134"/>
      <c r="E477" s="234"/>
      <c r="F477" s="234"/>
      <c r="G477" s="234"/>
      <c r="H477" s="234"/>
      <c r="I477" s="234"/>
      <c r="J477" s="234"/>
      <c r="K477" s="234"/>
      <c r="L477" s="234"/>
    </row>
    <row r="478" spans="1:12" x14ac:dyDescent="0.25">
      <c r="A478" s="234"/>
      <c r="B478" s="134"/>
      <c r="C478" s="134"/>
      <c r="D478" s="134"/>
      <c r="E478" s="234"/>
      <c r="F478" s="234"/>
      <c r="G478" s="234"/>
      <c r="H478" s="234"/>
      <c r="I478" s="234"/>
      <c r="J478" s="234"/>
      <c r="K478" s="234"/>
      <c r="L478" s="234"/>
    </row>
    <row r="479" spans="1:12" x14ac:dyDescent="0.25">
      <c r="A479" s="234"/>
      <c r="B479" s="134"/>
      <c r="C479" s="134"/>
      <c r="D479" s="134"/>
      <c r="E479" s="234"/>
      <c r="F479" s="234"/>
      <c r="G479" s="234"/>
      <c r="H479" s="234"/>
      <c r="I479" s="234"/>
      <c r="J479" s="234"/>
      <c r="K479" s="234"/>
      <c r="L479" s="234"/>
    </row>
    <row r="480" spans="1:12" x14ac:dyDescent="0.25">
      <c r="A480" s="234"/>
      <c r="B480" s="134"/>
      <c r="C480" s="134"/>
      <c r="D480" s="134"/>
      <c r="E480" s="234"/>
      <c r="F480" s="234"/>
      <c r="G480" s="234"/>
      <c r="H480" s="234"/>
      <c r="I480" s="234"/>
      <c r="J480" s="234"/>
      <c r="K480" s="234"/>
      <c r="L480" s="234"/>
    </row>
    <row r="481" spans="1:12" x14ac:dyDescent="0.25">
      <c r="A481" s="234"/>
      <c r="B481" s="134"/>
      <c r="C481" s="134"/>
      <c r="D481" s="134"/>
      <c r="E481" s="234"/>
      <c r="F481" s="234"/>
      <c r="G481" s="234"/>
      <c r="H481" s="234"/>
      <c r="I481" s="234"/>
      <c r="J481" s="234"/>
      <c r="K481" s="234"/>
      <c r="L481" s="234"/>
    </row>
    <row r="482" spans="1:12" x14ac:dyDescent="0.25">
      <c r="A482" s="234"/>
      <c r="B482" s="134"/>
      <c r="C482" s="134"/>
      <c r="D482" s="134"/>
      <c r="E482" s="234"/>
      <c r="F482" s="234"/>
      <c r="G482" s="234"/>
      <c r="H482" s="234"/>
      <c r="I482" s="234"/>
      <c r="J482" s="234"/>
      <c r="K482" s="234"/>
      <c r="L482" s="234"/>
    </row>
    <row r="483" spans="1:12" x14ac:dyDescent="0.25">
      <c r="A483" s="234"/>
      <c r="B483" s="134"/>
      <c r="C483" s="134"/>
      <c r="D483" s="134"/>
      <c r="E483" s="234"/>
      <c r="F483" s="234"/>
      <c r="G483" s="234"/>
      <c r="H483" s="234"/>
      <c r="I483" s="234"/>
      <c r="J483" s="234"/>
      <c r="K483" s="234"/>
      <c r="L483" s="234"/>
    </row>
    <row r="484" spans="1:12" x14ac:dyDescent="0.25">
      <c r="A484" s="234"/>
      <c r="B484" s="134"/>
      <c r="C484" s="134"/>
      <c r="D484" s="134"/>
      <c r="E484" s="234"/>
      <c r="F484" s="234"/>
      <c r="G484" s="234"/>
      <c r="H484" s="234"/>
      <c r="I484" s="234"/>
      <c r="J484" s="234"/>
      <c r="K484" s="234"/>
      <c r="L484" s="234"/>
    </row>
    <row r="485" spans="1:12" x14ac:dyDescent="0.25">
      <c r="A485" s="234"/>
      <c r="B485" s="134"/>
      <c r="C485" s="134"/>
      <c r="D485" s="134"/>
      <c r="E485" s="234"/>
      <c r="F485" s="234"/>
      <c r="G485" s="234"/>
      <c r="H485" s="234"/>
      <c r="I485" s="234"/>
      <c r="J485" s="234"/>
      <c r="K485" s="234"/>
      <c r="L485" s="234"/>
    </row>
    <row r="486" spans="1:12" x14ac:dyDescent="0.25">
      <c r="A486" s="234"/>
      <c r="B486" s="134"/>
      <c r="C486" s="134"/>
      <c r="D486" s="134"/>
      <c r="E486" s="234"/>
      <c r="F486" s="234"/>
      <c r="G486" s="234"/>
      <c r="H486" s="234"/>
      <c r="I486" s="234"/>
      <c r="J486" s="234"/>
      <c r="K486" s="234"/>
      <c r="L486" s="234"/>
    </row>
    <row r="487" spans="1:12" x14ac:dyDescent="0.25">
      <c r="A487" s="234"/>
      <c r="B487" s="134"/>
      <c r="C487" s="134"/>
      <c r="D487" s="134"/>
      <c r="E487" s="234"/>
      <c r="F487" s="234"/>
      <c r="G487" s="234"/>
      <c r="H487" s="234"/>
      <c r="I487" s="234"/>
      <c r="J487" s="234"/>
      <c r="K487" s="234"/>
      <c r="L487" s="234"/>
    </row>
    <row r="488" spans="1:12" x14ac:dyDescent="0.25">
      <c r="A488" s="234"/>
      <c r="B488" s="134"/>
      <c r="C488" s="134"/>
      <c r="D488" s="134"/>
      <c r="E488" s="234"/>
      <c r="F488" s="234"/>
      <c r="G488" s="234"/>
      <c r="H488" s="234"/>
      <c r="I488" s="234"/>
      <c r="J488" s="234"/>
      <c r="K488" s="234"/>
      <c r="L488" s="234"/>
    </row>
    <row r="489" spans="1:12" x14ac:dyDescent="0.25">
      <c r="A489" s="234"/>
      <c r="B489" s="134"/>
      <c r="C489" s="134"/>
      <c r="D489" s="134"/>
      <c r="E489" s="234"/>
      <c r="F489" s="234"/>
      <c r="G489" s="234"/>
      <c r="H489" s="234"/>
      <c r="I489" s="234"/>
      <c r="J489" s="234"/>
      <c r="K489" s="234"/>
      <c r="L489" s="234"/>
    </row>
    <row r="490" spans="1:12" x14ac:dyDescent="0.25">
      <c r="A490" s="234"/>
      <c r="B490" s="134"/>
      <c r="C490" s="134"/>
      <c r="D490" s="134"/>
      <c r="E490" s="234"/>
      <c r="F490" s="234"/>
      <c r="G490" s="234"/>
      <c r="H490" s="234"/>
      <c r="I490" s="234"/>
      <c r="J490" s="234"/>
      <c r="K490" s="234"/>
      <c r="L490" s="234"/>
    </row>
    <row r="491" spans="1:12" x14ac:dyDescent="0.25">
      <c r="A491" s="234"/>
      <c r="B491" s="134"/>
      <c r="C491" s="134"/>
      <c r="D491" s="134"/>
      <c r="E491" s="234"/>
      <c r="F491" s="234"/>
      <c r="G491" s="234"/>
      <c r="H491" s="234"/>
      <c r="I491" s="234"/>
      <c r="J491" s="234"/>
      <c r="K491" s="234"/>
      <c r="L491" s="234"/>
    </row>
    <row r="492" spans="1:12" x14ac:dyDescent="0.25">
      <c r="A492" s="234"/>
      <c r="B492" s="134"/>
      <c r="C492" s="134"/>
      <c r="D492" s="134"/>
      <c r="E492" s="234"/>
      <c r="F492" s="234"/>
      <c r="G492" s="234"/>
      <c r="H492" s="234"/>
      <c r="I492" s="234"/>
      <c r="J492" s="234"/>
      <c r="K492" s="234"/>
      <c r="L492" s="234"/>
    </row>
    <row r="493" spans="1:12" x14ac:dyDescent="0.25">
      <c r="A493" s="234"/>
      <c r="B493" s="134"/>
      <c r="C493" s="134"/>
      <c r="D493" s="134"/>
      <c r="E493" s="234"/>
      <c r="F493" s="234"/>
      <c r="G493" s="234"/>
      <c r="H493" s="234"/>
      <c r="I493" s="234"/>
      <c r="J493" s="234"/>
      <c r="K493" s="234"/>
      <c r="L493" s="234"/>
    </row>
    <row r="494" spans="1:12" x14ac:dyDescent="0.25">
      <c r="A494" s="234"/>
      <c r="B494" s="134"/>
      <c r="C494" s="134"/>
      <c r="D494" s="134"/>
      <c r="E494" s="234"/>
      <c r="F494" s="234"/>
      <c r="G494" s="234"/>
      <c r="H494" s="234"/>
      <c r="I494" s="234"/>
      <c r="J494" s="234"/>
      <c r="K494" s="234"/>
      <c r="L494" s="234"/>
    </row>
    <row r="495" spans="1:12" x14ac:dyDescent="0.25">
      <c r="A495" s="234"/>
      <c r="B495" s="134"/>
      <c r="C495" s="134"/>
      <c r="D495" s="134"/>
      <c r="E495" s="234"/>
      <c r="F495" s="234"/>
      <c r="G495" s="234"/>
      <c r="H495" s="234"/>
      <c r="I495" s="234"/>
      <c r="J495" s="234"/>
      <c r="K495" s="234"/>
      <c r="L495" s="234"/>
    </row>
    <row r="496" spans="1:12" x14ac:dyDescent="0.25">
      <c r="A496" s="234"/>
      <c r="B496" s="134"/>
      <c r="C496" s="134"/>
      <c r="D496" s="134"/>
      <c r="E496" s="234"/>
      <c r="F496" s="234"/>
      <c r="G496" s="234"/>
      <c r="H496" s="234"/>
      <c r="I496" s="234"/>
      <c r="J496" s="234"/>
      <c r="K496" s="234"/>
      <c r="L496" s="234"/>
    </row>
    <row r="497" spans="1:12" x14ac:dyDescent="0.25">
      <c r="A497" s="234"/>
      <c r="B497" s="134"/>
      <c r="C497" s="134"/>
      <c r="D497" s="134"/>
      <c r="E497" s="234"/>
      <c r="F497" s="234"/>
      <c r="G497" s="234"/>
      <c r="H497" s="234"/>
      <c r="I497" s="234"/>
      <c r="J497" s="234"/>
      <c r="K497" s="234"/>
      <c r="L497" s="234"/>
    </row>
    <row r="498" spans="1:12" x14ac:dyDescent="0.25">
      <c r="A498" s="234"/>
      <c r="B498" s="134"/>
      <c r="C498" s="134"/>
      <c r="D498" s="134"/>
      <c r="E498" s="234"/>
      <c r="F498" s="234"/>
      <c r="G498" s="234"/>
      <c r="H498" s="234"/>
      <c r="I498" s="234"/>
      <c r="J498" s="234"/>
      <c r="K498" s="234"/>
      <c r="L498" s="234"/>
    </row>
    <row r="499" spans="1:12" x14ac:dyDescent="0.25">
      <c r="A499" s="234"/>
      <c r="B499" s="134"/>
      <c r="C499" s="134"/>
      <c r="D499" s="134"/>
      <c r="E499" s="234"/>
      <c r="F499" s="234"/>
      <c r="G499" s="234"/>
      <c r="H499" s="234"/>
      <c r="I499" s="234"/>
      <c r="J499" s="234"/>
      <c r="K499" s="234"/>
      <c r="L499" s="234"/>
    </row>
    <row r="500" spans="1:12" x14ac:dyDescent="0.25">
      <c r="A500" s="234"/>
      <c r="B500" s="134"/>
      <c r="C500" s="134"/>
      <c r="D500" s="134"/>
      <c r="E500" s="234"/>
      <c r="F500" s="234"/>
      <c r="G500" s="234"/>
      <c r="H500" s="234"/>
      <c r="I500" s="234"/>
      <c r="J500" s="234"/>
      <c r="K500" s="234"/>
      <c r="L500" s="234"/>
    </row>
    <row r="501" spans="1:12" x14ac:dyDescent="0.25">
      <c r="A501" s="234"/>
      <c r="B501" s="134"/>
      <c r="C501" s="134"/>
      <c r="D501" s="134"/>
      <c r="E501" s="234"/>
      <c r="F501" s="234"/>
      <c r="G501" s="234"/>
      <c r="H501" s="234"/>
      <c r="I501" s="234"/>
      <c r="J501" s="234"/>
      <c r="K501" s="234"/>
      <c r="L501" s="234"/>
    </row>
    <row r="502" spans="1:12" x14ac:dyDescent="0.25">
      <c r="A502" s="234"/>
      <c r="B502" s="134"/>
      <c r="C502" s="134"/>
      <c r="D502" s="134"/>
      <c r="E502" s="234"/>
      <c r="F502" s="234"/>
      <c r="G502" s="234"/>
      <c r="H502" s="234"/>
      <c r="I502" s="234"/>
      <c r="J502" s="234"/>
      <c r="K502" s="234"/>
      <c r="L502" s="234"/>
    </row>
    <row r="503" spans="1:12" x14ac:dyDescent="0.25">
      <c r="A503" s="234"/>
      <c r="B503" s="134"/>
      <c r="C503" s="134"/>
      <c r="D503" s="134"/>
      <c r="E503" s="234"/>
      <c r="F503" s="234"/>
      <c r="G503" s="234"/>
      <c r="H503" s="234"/>
      <c r="I503" s="234"/>
      <c r="J503" s="234"/>
      <c r="K503" s="234"/>
      <c r="L503" s="234"/>
    </row>
    <row r="504" spans="1:12" x14ac:dyDescent="0.25">
      <c r="A504" s="234"/>
      <c r="B504" s="134"/>
      <c r="C504" s="134"/>
      <c r="D504" s="134"/>
      <c r="E504" s="234"/>
      <c r="F504" s="234"/>
      <c r="G504" s="234"/>
      <c r="H504" s="234"/>
      <c r="I504" s="234"/>
      <c r="J504" s="234"/>
      <c r="K504" s="234"/>
      <c r="L504" s="234"/>
    </row>
    <row r="505" spans="1:12" x14ac:dyDescent="0.25">
      <c r="A505" s="234"/>
      <c r="B505" s="134"/>
      <c r="C505" s="134"/>
      <c r="D505" s="134"/>
      <c r="E505" s="234"/>
      <c r="F505" s="234"/>
      <c r="G505" s="234"/>
      <c r="H505" s="234"/>
      <c r="I505" s="234"/>
      <c r="J505" s="234"/>
      <c r="K505" s="234"/>
      <c r="L505" s="234"/>
    </row>
    <row r="506" spans="1:12" x14ac:dyDescent="0.25">
      <c r="A506" s="234"/>
      <c r="B506" s="134"/>
      <c r="C506" s="134"/>
      <c r="D506" s="134"/>
      <c r="E506" s="234"/>
      <c r="F506" s="234"/>
      <c r="G506" s="234"/>
      <c r="H506" s="234"/>
      <c r="I506" s="234"/>
      <c r="J506" s="234"/>
      <c r="K506" s="234"/>
      <c r="L506" s="234"/>
    </row>
    <row r="507" spans="1:12" x14ac:dyDescent="0.25">
      <c r="A507" s="234"/>
      <c r="B507" s="134"/>
      <c r="C507" s="134"/>
      <c r="D507" s="134"/>
      <c r="E507" s="234"/>
      <c r="F507" s="234"/>
      <c r="G507" s="234"/>
      <c r="H507" s="234"/>
      <c r="I507" s="234"/>
      <c r="J507" s="234"/>
      <c r="K507" s="234"/>
      <c r="L507" s="234"/>
    </row>
    <row r="508" spans="1:12" x14ac:dyDescent="0.25">
      <c r="A508" s="234"/>
      <c r="B508" s="134"/>
      <c r="C508" s="134"/>
      <c r="D508" s="134"/>
      <c r="E508" s="234"/>
      <c r="F508" s="234"/>
      <c r="G508" s="234"/>
      <c r="H508" s="234"/>
      <c r="I508" s="234"/>
      <c r="J508" s="234"/>
      <c r="K508" s="234"/>
      <c r="L508" s="234"/>
    </row>
    <row r="509" spans="1:12" x14ac:dyDescent="0.25">
      <c r="A509" s="234"/>
      <c r="B509" s="134"/>
      <c r="C509" s="134"/>
      <c r="D509" s="134"/>
      <c r="E509" s="234"/>
      <c r="F509" s="234"/>
      <c r="G509" s="234"/>
      <c r="H509" s="234"/>
      <c r="I509" s="234"/>
      <c r="J509" s="234"/>
      <c r="K509" s="234"/>
      <c r="L509" s="234"/>
    </row>
    <row r="510" spans="1:12" x14ac:dyDescent="0.25">
      <c r="A510" s="234"/>
      <c r="B510" s="134"/>
      <c r="C510" s="134"/>
      <c r="D510" s="134"/>
      <c r="E510" s="234"/>
      <c r="F510" s="234"/>
      <c r="G510" s="234"/>
      <c r="H510" s="234"/>
      <c r="I510" s="234"/>
      <c r="J510" s="234"/>
      <c r="K510" s="234"/>
      <c r="L510" s="234"/>
    </row>
    <row r="511" spans="1:12" x14ac:dyDescent="0.25">
      <c r="A511" s="234"/>
      <c r="B511" s="134"/>
      <c r="C511" s="134"/>
      <c r="D511" s="134"/>
      <c r="E511" s="234"/>
      <c r="F511" s="234"/>
      <c r="G511" s="234"/>
      <c r="H511" s="234"/>
      <c r="I511" s="234"/>
      <c r="J511" s="234"/>
      <c r="K511" s="234"/>
      <c r="L511" s="234"/>
    </row>
    <row r="512" spans="1:12" x14ac:dyDescent="0.25">
      <c r="A512" s="234"/>
      <c r="B512" s="134"/>
      <c r="C512" s="134"/>
      <c r="D512" s="134"/>
      <c r="E512" s="234"/>
      <c r="F512" s="234"/>
      <c r="G512" s="234"/>
      <c r="H512" s="234"/>
      <c r="I512" s="234"/>
      <c r="J512" s="234"/>
      <c r="K512" s="234"/>
      <c r="L512" s="234"/>
    </row>
    <row r="513" spans="1:12" x14ac:dyDescent="0.25">
      <c r="A513" s="234"/>
      <c r="B513" s="134"/>
      <c r="C513" s="134"/>
      <c r="D513" s="134"/>
      <c r="E513" s="234"/>
      <c r="F513" s="234"/>
      <c r="G513" s="234"/>
      <c r="H513" s="234"/>
      <c r="I513" s="234"/>
      <c r="J513" s="234"/>
      <c r="K513" s="234"/>
      <c r="L513" s="234"/>
    </row>
    <row r="514" spans="1:12" x14ac:dyDescent="0.25">
      <c r="A514" s="234"/>
      <c r="B514" s="134"/>
      <c r="C514" s="134"/>
      <c r="D514" s="134"/>
      <c r="E514" s="234"/>
      <c r="F514" s="234"/>
      <c r="G514" s="234"/>
      <c r="H514" s="234"/>
      <c r="I514" s="234"/>
      <c r="J514" s="234"/>
      <c r="K514" s="234"/>
      <c r="L514" s="234"/>
    </row>
    <row r="515" spans="1:12" x14ac:dyDescent="0.25">
      <c r="A515" s="234"/>
      <c r="B515" s="134"/>
      <c r="C515" s="134"/>
      <c r="D515" s="134"/>
      <c r="E515" s="234"/>
      <c r="F515" s="234"/>
      <c r="G515" s="234"/>
      <c r="H515" s="234"/>
      <c r="I515" s="234"/>
      <c r="J515" s="234"/>
      <c r="K515" s="234"/>
      <c r="L515" s="234"/>
    </row>
    <row r="516" spans="1:12" x14ac:dyDescent="0.25">
      <c r="A516" s="234"/>
      <c r="B516" s="134"/>
      <c r="C516" s="134"/>
      <c r="D516" s="134"/>
      <c r="E516" s="234"/>
      <c r="F516" s="234"/>
      <c r="G516" s="234"/>
      <c r="H516" s="234"/>
      <c r="I516" s="234"/>
      <c r="J516" s="234"/>
      <c r="K516" s="234"/>
      <c r="L516" s="234"/>
    </row>
    <row r="517" spans="1:12" x14ac:dyDescent="0.25">
      <c r="A517" s="234"/>
      <c r="B517" s="134"/>
      <c r="C517" s="134"/>
      <c r="D517" s="134"/>
      <c r="E517" s="234"/>
      <c r="F517" s="234"/>
      <c r="G517" s="234"/>
      <c r="H517" s="234"/>
      <c r="I517" s="234"/>
      <c r="J517" s="234"/>
      <c r="K517" s="234"/>
      <c r="L517" s="234"/>
    </row>
    <row r="518" spans="1:12" x14ac:dyDescent="0.25">
      <c r="A518" s="234"/>
      <c r="B518" s="134"/>
      <c r="C518" s="134"/>
      <c r="D518" s="134"/>
      <c r="E518" s="234"/>
      <c r="F518" s="234"/>
      <c r="G518" s="234"/>
      <c r="H518" s="234"/>
      <c r="I518" s="234"/>
      <c r="J518" s="234"/>
      <c r="K518" s="234"/>
      <c r="L518" s="234"/>
    </row>
    <row r="519" spans="1:12" x14ac:dyDescent="0.25">
      <c r="A519" s="234"/>
      <c r="B519" s="134"/>
      <c r="C519" s="134"/>
      <c r="D519" s="134"/>
      <c r="E519" s="234"/>
      <c r="F519" s="234"/>
      <c r="G519" s="234"/>
      <c r="H519" s="234"/>
      <c r="I519" s="234"/>
      <c r="J519" s="234"/>
      <c r="K519" s="234"/>
      <c r="L519" s="234"/>
    </row>
    <row r="520" spans="1:12" x14ac:dyDescent="0.25">
      <c r="A520" s="234"/>
      <c r="B520" s="134"/>
      <c r="C520" s="134"/>
      <c r="D520" s="134"/>
      <c r="E520" s="234"/>
      <c r="F520" s="234"/>
      <c r="G520" s="234"/>
      <c r="H520" s="234"/>
      <c r="I520" s="234"/>
      <c r="J520" s="234"/>
      <c r="K520" s="234"/>
      <c r="L520" s="234"/>
    </row>
    <row r="521" spans="1:12" x14ac:dyDescent="0.25">
      <c r="A521" s="234"/>
      <c r="B521" s="134"/>
      <c r="C521" s="134"/>
      <c r="D521" s="134"/>
      <c r="E521" s="234"/>
      <c r="F521" s="234"/>
      <c r="G521" s="234"/>
      <c r="H521" s="234"/>
      <c r="I521" s="234"/>
      <c r="J521" s="234"/>
      <c r="K521" s="234"/>
      <c r="L521" s="234"/>
    </row>
    <row r="522" spans="1:12" x14ac:dyDescent="0.25">
      <c r="A522" s="234"/>
      <c r="B522" s="134"/>
      <c r="C522" s="134"/>
      <c r="D522" s="134"/>
      <c r="E522" s="234"/>
      <c r="F522" s="234"/>
      <c r="G522" s="234"/>
      <c r="H522" s="234"/>
      <c r="I522" s="234"/>
      <c r="J522" s="234"/>
      <c r="K522" s="234"/>
      <c r="L522" s="234"/>
    </row>
    <row r="523" spans="1:12" x14ac:dyDescent="0.25">
      <c r="A523" s="234"/>
      <c r="B523" s="134"/>
      <c r="C523" s="134"/>
      <c r="D523" s="134"/>
      <c r="E523" s="234"/>
      <c r="F523" s="234"/>
      <c r="G523" s="234"/>
      <c r="H523" s="234"/>
      <c r="I523" s="234"/>
      <c r="J523" s="234"/>
      <c r="K523" s="234"/>
      <c r="L523" s="234"/>
    </row>
    <row r="524" spans="1:12" x14ac:dyDescent="0.25">
      <c r="A524" s="234"/>
      <c r="B524" s="134"/>
      <c r="C524" s="134"/>
      <c r="D524" s="134"/>
      <c r="E524" s="234"/>
      <c r="F524" s="234"/>
      <c r="G524" s="234"/>
      <c r="H524" s="234"/>
      <c r="I524" s="234"/>
      <c r="J524" s="234"/>
      <c r="K524" s="234"/>
      <c r="L524" s="234"/>
    </row>
    <row r="525" spans="1:12" x14ac:dyDescent="0.25">
      <c r="A525" s="234"/>
      <c r="B525" s="134"/>
      <c r="C525" s="134"/>
      <c r="D525" s="134"/>
      <c r="E525" s="234"/>
      <c r="F525" s="234"/>
      <c r="G525" s="234"/>
      <c r="H525" s="234"/>
      <c r="I525" s="234"/>
      <c r="J525" s="234"/>
      <c r="K525" s="234"/>
      <c r="L525" s="234"/>
    </row>
    <row r="526" spans="1:12" x14ac:dyDescent="0.25">
      <c r="A526" s="234"/>
      <c r="B526" s="134"/>
      <c r="C526" s="134"/>
      <c r="D526" s="134"/>
      <c r="E526" s="234"/>
      <c r="F526" s="234"/>
      <c r="G526" s="234"/>
      <c r="H526" s="234"/>
      <c r="I526" s="234"/>
      <c r="J526" s="234"/>
      <c r="K526" s="234"/>
      <c r="L526" s="234"/>
    </row>
    <row r="527" spans="1:12" x14ac:dyDescent="0.25">
      <c r="A527" s="234"/>
      <c r="B527" s="134"/>
      <c r="C527" s="134"/>
      <c r="D527" s="134"/>
      <c r="E527" s="234"/>
      <c r="F527" s="234"/>
      <c r="G527" s="234"/>
      <c r="H527" s="234"/>
      <c r="I527" s="234"/>
      <c r="J527" s="234"/>
      <c r="K527" s="234"/>
      <c r="L527" s="234"/>
    </row>
    <row r="528" spans="1:12" x14ac:dyDescent="0.25">
      <c r="A528" s="234"/>
      <c r="B528" s="134"/>
      <c r="C528" s="134"/>
      <c r="D528" s="134"/>
      <c r="E528" s="234"/>
      <c r="F528" s="234"/>
      <c r="G528" s="234"/>
      <c r="H528" s="234"/>
      <c r="I528" s="234"/>
      <c r="J528" s="234"/>
      <c r="K528" s="234"/>
      <c r="L528" s="234"/>
    </row>
    <row r="529" spans="1:12" x14ac:dyDescent="0.25">
      <c r="A529" s="234"/>
      <c r="B529" s="134"/>
      <c r="C529" s="134"/>
      <c r="D529" s="134"/>
      <c r="E529" s="234"/>
      <c r="F529" s="234"/>
      <c r="G529" s="234"/>
      <c r="H529" s="234"/>
      <c r="I529" s="234"/>
      <c r="J529" s="234"/>
      <c r="K529" s="234"/>
      <c r="L529" s="234"/>
    </row>
    <row r="530" spans="1:12" x14ac:dyDescent="0.25">
      <c r="A530" s="234"/>
      <c r="B530" s="134"/>
      <c r="C530" s="134"/>
      <c r="D530" s="134"/>
      <c r="E530" s="234"/>
      <c r="F530" s="234"/>
      <c r="G530" s="234"/>
      <c r="H530" s="234"/>
      <c r="I530" s="234"/>
      <c r="J530" s="234"/>
      <c r="K530" s="234"/>
      <c r="L530" s="234"/>
    </row>
    <row r="531" spans="1:12" x14ac:dyDescent="0.25">
      <c r="A531" s="234"/>
      <c r="B531" s="134"/>
      <c r="C531" s="134"/>
      <c r="D531" s="134"/>
      <c r="E531" s="234"/>
      <c r="F531" s="234"/>
      <c r="G531" s="234"/>
      <c r="H531" s="234"/>
      <c r="I531" s="234"/>
      <c r="J531" s="234"/>
      <c r="K531" s="234"/>
      <c r="L531" s="234"/>
    </row>
    <row r="532" spans="1:12" x14ac:dyDescent="0.25">
      <c r="A532" s="234"/>
      <c r="B532" s="134"/>
      <c r="C532" s="134"/>
      <c r="D532" s="134"/>
      <c r="E532" s="234"/>
      <c r="F532" s="234"/>
      <c r="G532" s="234"/>
      <c r="H532" s="234"/>
      <c r="I532" s="234"/>
      <c r="J532" s="234"/>
      <c r="K532" s="234"/>
      <c r="L532" s="234"/>
    </row>
    <row r="533" spans="1:12" x14ac:dyDescent="0.25">
      <c r="A533" s="234"/>
      <c r="B533" s="134"/>
      <c r="C533" s="134"/>
      <c r="D533" s="134"/>
      <c r="E533" s="234"/>
      <c r="F533" s="234"/>
      <c r="G533" s="234"/>
      <c r="H533" s="234"/>
      <c r="I533" s="234"/>
      <c r="J533" s="234"/>
      <c r="K533" s="234"/>
      <c r="L533" s="234"/>
    </row>
    <row r="534" spans="1:12" x14ac:dyDescent="0.25">
      <c r="A534" s="234"/>
      <c r="B534" s="134"/>
      <c r="C534" s="134"/>
      <c r="D534" s="134"/>
      <c r="E534" s="234"/>
      <c r="F534" s="234"/>
      <c r="G534" s="234"/>
      <c r="H534" s="234"/>
      <c r="I534" s="234"/>
      <c r="J534" s="234"/>
      <c r="K534" s="234"/>
      <c r="L534" s="234"/>
    </row>
    <row r="535" spans="1:12" x14ac:dyDescent="0.25">
      <c r="A535" s="234"/>
      <c r="B535" s="134"/>
      <c r="C535" s="134"/>
      <c r="D535" s="134"/>
      <c r="E535" s="234"/>
      <c r="F535" s="234"/>
      <c r="G535" s="234"/>
      <c r="H535" s="234"/>
      <c r="I535" s="234"/>
      <c r="J535" s="234"/>
      <c r="K535" s="234"/>
      <c r="L535" s="234"/>
    </row>
    <row r="536" spans="1:12" x14ac:dyDescent="0.25">
      <c r="A536" s="234"/>
      <c r="B536" s="134"/>
      <c r="C536" s="134"/>
      <c r="D536" s="134"/>
      <c r="E536" s="234"/>
      <c r="F536" s="234"/>
      <c r="G536" s="234"/>
      <c r="H536" s="234"/>
      <c r="I536" s="234"/>
      <c r="J536" s="234"/>
      <c r="K536" s="234"/>
      <c r="L536" s="234"/>
    </row>
    <row r="537" spans="1:12" x14ac:dyDescent="0.25">
      <c r="A537" s="234"/>
      <c r="B537" s="134"/>
      <c r="C537" s="134"/>
      <c r="D537" s="134"/>
      <c r="E537" s="234"/>
      <c r="F537" s="234"/>
      <c r="G537" s="234"/>
      <c r="H537" s="234"/>
      <c r="I537" s="234"/>
      <c r="J537" s="234"/>
      <c r="K537" s="234"/>
      <c r="L537" s="234"/>
    </row>
    <row r="538" spans="1:12" x14ac:dyDescent="0.25">
      <c r="A538" s="234"/>
      <c r="B538" s="134"/>
      <c r="C538" s="134"/>
      <c r="D538" s="134"/>
      <c r="E538" s="234"/>
      <c r="F538" s="234"/>
      <c r="G538" s="234"/>
      <c r="H538" s="234"/>
      <c r="I538" s="234"/>
      <c r="J538" s="234"/>
      <c r="K538" s="234"/>
      <c r="L538" s="234"/>
    </row>
    <row r="539" spans="1:12" x14ac:dyDescent="0.25">
      <c r="A539" s="234"/>
      <c r="B539" s="134"/>
      <c r="C539" s="134"/>
      <c r="D539" s="134"/>
      <c r="E539" s="234"/>
      <c r="F539" s="234"/>
      <c r="G539" s="234"/>
      <c r="H539" s="234"/>
      <c r="I539" s="234"/>
      <c r="J539" s="234"/>
      <c r="K539" s="234"/>
      <c r="L539" s="234"/>
    </row>
    <row r="540" spans="1:12" x14ac:dyDescent="0.25">
      <c r="A540" s="234"/>
      <c r="B540" s="134"/>
      <c r="C540" s="134"/>
      <c r="D540" s="134"/>
      <c r="E540" s="234"/>
      <c r="F540" s="234"/>
      <c r="G540" s="234"/>
      <c r="H540" s="234"/>
      <c r="I540" s="234"/>
      <c r="J540" s="234"/>
      <c r="K540" s="234"/>
      <c r="L540" s="234"/>
    </row>
    <row r="541" spans="1:12" x14ac:dyDescent="0.25">
      <c r="A541" s="234"/>
      <c r="B541" s="134"/>
      <c r="C541" s="134"/>
      <c r="D541" s="134"/>
      <c r="E541" s="234"/>
      <c r="F541" s="234"/>
      <c r="G541" s="234"/>
      <c r="H541" s="234"/>
      <c r="I541" s="234"/>
      <c r="J541" s="234"/>
      <c r="K541" s="234"/>
      <c r="L541" s="234"/>
    </row>
    <row r="542" spans="1:12" x14ac:dyDescent="0.25">
      <c r="A542" s="234"/>
      <c r="B542" s="134"/>
      <c r="C542" s="134"/>
      <c r="D542" s="134"/>
      <c r="E542" s="234"/>
      <c r="F542" s="234"/>
      <c r="G542" s="234"/>
      <c r="H542" s="234"/>
      <c r="I542" s="234"/>
      <c r="J542" s="234"/>
      <c r="K542" s="234"/>
      <c r="L542" s="234"/>
    </row>
    <row r="543" spans="1:12" x14ac:dyDescent="0.25">
      <c r="A543" s="234"/>
      <c r="B543" s="134"/>
      <c r="C543" s="134"/>
      <c r="D543" s="134"/>
      <c r="E543" s="234"/>
      <c r="F543" s="234"/>
      <c r="G543" s="234"/>
      <c r="H543" s="234"/>
      <c r="I543" s="234"/>
      <c r="J543" s="234"/>
      <c r="K543" s="234"/>
      <c r="L543" s="234"/>
    </row>
    <row r="544" spans="1:12" x14ac:dyDescent="0.25">
      <c r="A544" s="234"/>
      <c r="B544" s="134"/>
      <c r="C544" s="134"/>
      <c r="D544" s="134"/>
      <c r="E544" s="234"/>
      <c r="F544" s="234"/>
      <c r="G544" s="234"/>
      <c r="H544" s="234"/>
      <c r="I544" s="234"/>
      <c r="J544" s="234"/>
      <c r="K544" s="234"/>
      <c r="L544" s="234"/>
    </row>
    <row r="545" spans="1:12" x14ac:dyDescent="0.25">
      <c r="A545" s="234"/>
      <c r="B545" s="134"/>
      <c r="C545" s="134"/>
      <c r="D545" s="134"/>
      <c r="E545" s="234"/>
      <c r="F545" s="234"/>
      <c r="G545" s="234"/>
      <c r="H545" s="234"/>
      <c r="I545" s="234"/>
      <c r="J545" s="234"/>
      <c r="K545" s="234"/>
      <c r="L545" s="234"/>
    </row>
    <row r="546" spans="1:12" x14ac:dyDescent="0.25">
      <c r="A546" s="234"/>
      <c r="B546" s="134"/>
      <c r="C546" s="134"/>
      <c r="D546" s="134"/>
      <c r="E546" s="234"/>
      <c r="F546" s="234"/>
      <c r="G546" s="234"/>
      <c r="H546" s="234"/>
      <c r="I546" s="234"/>
      <c r="J546" s="234"/>
      <c r="K546" s="234"/>
      <c r="L546" s="234"/>
    </row>
    <row r="547" spans="1:12" x14ac:dyDescent="0.25">
      <c r="A547" s="234"/>
      <c r="B547" s="134"/>
      <c r="C547" s="134"/>
      <c r="D547" s="134"/>
      <c r="E547" s="234"/>
      <c r="F547" s="234"/>
      <c r="G547" s="234"/>
      <c r="H547" s="234"/>
      <c r="I547" s="234"/>
      <c r="J547" s="234"/>
      <c r="K547" s="234"/>
      <c r="L547" s="234"/>
    </row>
    <row r="548" spans="1:12" x14ac:dyDescent="0.25">
      <c r="A548" s="234"/>
      <c r="B548" s="134"/>
      <c r="C548" s="134"/>
      <c r="D548" s="134"/>
      <c r="E548" s="234"/>
      <c r="F548" s="234"/>
      <c r="G548" s="234"/>
      <c r="H548" s="234"/>
      <c r="I548" s="234"/>
      <c r="J548" s="234"/>
      <c r="K548" s="234"/>
      <c r="L548" s="234"/>
    </row>
    <row r="549" spans="1:12" x14ac:dyDescent="0.25">
      <c r="A549" s="234"/>
      <c r="B549" s="134"/>
      <c r="C549" s="134"/>
      <c r="D549" s="134"/>
      <c r="E549" s="234"/>
      <c r="F549" s="234"/>
      <c r="G549" s="234"/>
      <c r="H549" s="234"/>
      <c r="I549" s="234"/>
      <c r="J549" s="234"/>
      <c r="K549" s="234"/>
      <c r="L549" s="234"/>
    </row>
    <row r="550" spans="1:12" x14ac:dyDescent="0.25">
      <c r="A550" s="234"/>
      <c r="B550" s="134"/>
      <c r="C550" s="134"/>
      <c r="D550" s="134"/>
      <c r="E550" s="234"/>
      <c r="F550" s="234"/>
      <c r="G550" s="234"/>
      <c r="H550" s="234"/>
      <c r="I550" s="234"/>
      <c r="J550" s="234"/>
      <c r="K550" s="234"/>
      <c r="L550" s="234"/>
    </row>
    <row r="551" spans="1:12" x14ac:dyDescent="0.25">
      <c r="A551" s="234"/>
      <c r="B551" s="134"/>
      <c r="C551" s="134"/>
      <c r="D551" s="134"/>
      <c r="E551" s="234"/>
      <c r="F551" s="234"/>
      <c r="G551" s="234"/>
      <c r="H551" s="234"/>
      <c r="I551" s="234"/>
      <c r="J551" s="234"/>
      <c r="K551" s="234"/>
      <c r="L551" s="234"/>
    </row>
    <row r="552" spans="1:12" x14ac:dyDescent="0.25">
      <c r="A552" s="234"/>
      <c r="B552" s="134"/>
      <c r="C552" s="134"/>
      <c r="D552" s="134"/>
      <c r="E552" s="234"/>
      <c r="F552" s="234"/>
      <c r="G552" s="234"/>
      <c r="H552" s="234"/>
      <c r="I552" s="234"/>
      <c r="J552" s="234"/>
      <c r="K552" s="234"/>
      <c r="L552" s="234"/>
    </row>
    <row r="553" spans="1:12" x14ac:dyDescent="0.25">
      <c r="A553" s="234"/>
      <c r="B553" s="134"/>
      <c r="C553" s="134"/>
      <c r="D553" s="134"/>
      <c r="E553" s="234"/>
      <c r="F553" s="234"/>
      <c r="G553" s="234"/>
      <c r="H553" s="234"/>
      <c r="I553" s="234"/>
      <c r="J553" s="234"/>
      <c r="K553" s="234"/>
      <c r="L553" s="234"/>
    </row>
    <row r="554" spans="1:12" x14ac:dyDescent="0.25">
      <c r="A554" s="234"/>
      <c r="B554" s="134"/>
      <c r="C554" s="134"/>
      <c r="D554" s="134"/>
      <c r="E554" s="234"/>
      <c r="F554" s="234"/>
      <c r="G554" s="234"/>
      <c r="H554" s="234"/>
      <c r="I554" s="234"/>
      <c r="J554" s="234"/>
      <c r="K554" s="234"/>
      <c r="L554" s="234"/>
    </row>
    <row r="555" spans="1:12" x14ac:dyDescent="0.25">
      <c r="A555" s="234"/>
      <c r="B555" s="134"/>
      <c r="C555" s="134"/>
      <c r="D555" s="134"/>
      <c r="E555" s="234"/>
      <c r="F555" s="234"/>
      <c r="G555" s="234"/>
      <c r="H555" s="234"/>
      <c r="I555" s="234"/>
      <c r="J555" s="234"/>
      <c r="K555" s="234"/>
      <c r="L555" s="234"/>
    </row>
    <row r="556" spans="1:12" x14ac:dyDescent="0.25">
      <c r="A556" s="234"/>
      <c r="B556" s="134"/>
      <c r="C556" s="134"/>
      <c r="D556" s="134"/>
      <c r="E556" s="234"/>
      <c r="F556" s="234"/>
      <c r="G556" s="234"/>
      <c r="H556" s="234"/>
      <c r="I556" s="234"/>
      <c r="J556" s="234"/>
      <c r="K556" s="234"/>
      <c r="L556" s="234"/>
    </row>
    <row r="557" spans="1:12" x14ac:dyDescent="0.25">
      <c r="A557" s="234"/>
      <c r="B557" s="134"/>
      <c r="C557" s="134"/>
      <c r="D557" s="134"/>
      <c r="E557" s="234"/>
      <c r="F557" s="234"/>
      <c r="G557" s="234"/>
      <c r="H557" s="234"/>
      <c r="I557" s="234"/>
      <c r="J557" s="234"/>
      <c r="K557" s="234"/>
      <c r="L557" s="234"/>
    </row>
    <row r="558" spans="1:12" x14ac:dyDescent="0.25">
      <c r="A558" s="234"/>
      <c r="B558" s="134"/>
      <c r="C558" s="134"/>
      <c r="D558" s="134"/>
      <c r="E558" s="234"/>
      <c r="F558" s="234"/>
      <c r="G558" s="234"/>
      <c r="H558" s="234"/>
      <c r="I558" s="234"/>
      <c r="J558" s="234"/>
      <c r="K558" s="234"/>
      <c r="L558" s="234"/>
    </row>
    <row r="559" spans="1:12" x14ac:dyDescent="0.25">
      <c r="A559" s="234"/>
      <c r="B559" s="134"/>
      <c r="C559" s="134"/>
      <c r="D559" s="134"/>
      <c r="E559" s="234"/>
      <c r="F559" s="234"/>
      <c r="G559" s="234"/>
      <c r="H559" s="234"/>
      <c r="I559" s="234"/>
      <c r="J559" s="234"/>
      <c r="K559" s="234"/>
      <c r="L559" s="234"/>
    </row>
    <row r="560" spans="1:12" x14ac:dyDescent="0.25">
      <c r="A560" s="234"/>
      <c r="B560" s="134"/>
      <c r="C560" s="134"/>
      <c r="D560" s="134"/>
      <c r="E560" s="234"/>
      <c r="F560" s="234"/>
      <c r="G560" s="234"/>
      <c r="H560" s="234"/>
      <c r="I560" s="234"/>
      <c r="J560" s="234"/>
      <c r="K560" s="234"/>
      <c r="L560" s="234"/>
    </row>
    <row r="561" spans="1:12" x14ac:dyDescent="0.25">
      <c r="A561" s="234"/>
      <c r="B561" s="134"/>
      <c r="C561" s="134"/>
      <c r="D561" s="134"/>
      <c r="E561" s="234"/>
      <c r="F561" s="234"/>
      <c r="G561" s="234"/>
      <c r="H561" s="234"/>
      <c r="I561" s="234"/>
      <c r="J561" s="234"/>
      <c r="K561" s="234"/>
      <c r="L561" s="234"/>
    </row>
    <row r="562" spans="1:12" x14ac:dyDescent="0.25">
      <c r="A562" s="234"/>
      <c r="B562" s="134"/>
      <c r="C562" s="134"/>
      <c r="D562" s="134"/>
      <c r="E562" s="234"/>
      <c r="F562" s="234"/>
      <c r="G562" s="234"/>
      <c r="H562" s="234"/>
      <c r="I562" s="234"/>
      <c r="J562" s="234"/>
      <c r="K562" s="234"/>
      <c r="L562" s="234"/>
    </row>
    <row r="563" spans="1:12" x14ac:dyDescent="0.25">
      <c r="A563" s="234"/>
      <c r="B563" s="134"/>
      <c r="C563" s="134"/>
      <c r="D563" s="134"/>
      <c r="E563" s="234"/>
      <c r="F563" s="234"/>
      <c r="G563" s="234"/>
      <c r="H563" s="234"/>
      <c r="I563" s="234"/>
      <c r="J563" s="234"/>
      <c r="K563" s="234"/>
      <c r="L563" s="234"/>
    </row>
    <row r="564" spans="1:12" x14ac:dyDescent="0.25">
      <c r="A564" s="234"/>
      <c r="B564" s="134"/>
      <c r="C564" s="134"/>
      <c r="D564" s="134"/>
      <c r="E564" s="234"/>
      <c r="F564" s="234"/>
      <c r="G564" s="234"/>
      <c r="H564" s="234"/>
      <c r="I564" s="234"/>
      <c r="J564" s="234"/>
      <c r="K564" s="234"/>
      <c r="L564" s="234"/>
    </row>
    <row r="565" spans="1:12" x14ac:dyDescent="0.25">
      <c r="A565" s="234"/>
      <c r="B565" s="134"/>
      <c r="C565" s="134"/>
      <c r="D565" s="134"/>
      <c r="E565" s="234"/>
      <c r="F565" s="234"/>
      <c r="G565" s="234"/>
      <c r="H565" s="234"/>
      <c r="I565" s="234"/>
      <c r="J565" s="234"/>
      <c r="K565" s="234"/>
      <c r="L565" s="234"/>
    </row>
    <row r="566" spans="1:12" x14ac:dyDescent="0.25">
      <c r="A566" s="234"/>
      <c r="B566" s="134"/>
      <c r="C566" s="134"/>
      <c r="D566" s="134"/>
      <c r="E566" s="234"/>
      <c r="F566" s="234"/>
      <c r="G566" s="234"/>
      <c r="H566" s="234"/>
      <c r="I566" s="234"/>
      <c r="J566" s="234"/>
      <c r="K566" s="234"/>
      <c r="L566" s="234"/>
    </row>
    <row r="567" spans="1:12" x14ac:dyDescent="0.25">
      <c r="A567" s="234"/>
      <c r="B567" s="134"/>
      <c r="C567" s="134"/>
      <c r="D567" s="134"/>
      <c r="E567" s="234"/>
      <c r="F567" s="234"/>
      <c r="G567" s="234"/>
      <c r="H567" s="234"/>
      <c r="I567" s="234"/>
      <c r="J567" s="234"/>
      <c r="K567" s="234"/>
      <c r="L567" s="234"/>
    </row>
    <row r="568" spans="1:12" x14ac:dyDescent="0.25">
      <c r="A568" s="234"/>
      <c r="B568" s="134"/>
      <c r="C568" s="134"/>
      <c r="D568" s="134"/>
      <c r="E568" s="234"/>
      <c r="F568" s="234"/>
      <c r="G568" s="234"/>
      <c r="H568" s="234"/>
      <c r="I568" s="234"/>
      <c r="J568" s="234"/>
      <c r="K568" s="234"/>
      <c r="L568" s="234"/>
    </row>
    <row r="569" spans="1:12" x14ac:dyDescent="0.25">
      <c r="A569" s="234"/>
      <c r="B569" s="134"/>
      <c r="C569" s="134"/>
      <c r="D569" s="134"/>
      <c r="E569" s="234"/>
      <c r="F569" s="234"/>
      <c r="G569" s="234"/>
      <c r="H569" s="234"/>
      <c r="I569" s="234"/>
      <c r="J569" s="234"/>
      <c r="K569" s="234"/>
      <c r="L569" s="234"/>
    </row>
    <row r="570" spans="1:12" x14ac:dyDescent="0.25">
      <c r="A570" s="234"/>
      <c r="B570" s="134"/>
      <c r="C570" s="134"/>
      <c r="D570" s="134"/>
      <c r="E570" s="234"/>
      <c r="F570" s="234"/>
      <c r="G570" s="234"/>
      <c r="H570" s="234"/>
      <c r="I570" s="234"/>
      <c r="J570" s="234"/>
      <c r="K570" s="234"/>
      <c r="L570" s="234"/>
    </row>
    <row r="571" spans="1:12" x14ac:dyDescent="0.25">
      <c r="A571" s="234"/>
      <c r="B571" s="134"/>
      <c r="C571" s="134"/>
      <c r="D571" s="134"/>
      <c r="E571" s="234"/>
      <c r="F571" s="234"/>
      <c r="G571" s="234"/>
      <c r="H571" s="234"/>
      <c r="I571" s="234"/>
      <c r="J571" s="234"/>
      <c r="K571" s="234"/>
      <c r="L571" s="234"/>
    </row>
    <row r="572" spans="1:12" x14ac:dyDescent="0.25">
      <c r="A572" s="234"/>
      <c r="B572" s="134"/>
      <c r="C572" s="134"/>
      <c r="D572" s="134"/>
      <c r="E572" s="234"/>
      <c r="F572" s="234"/>
      <c r="G572" s="234"/>
      <c r="H572" s="234"/>
      <c r="I572" s="234"/>
      <c r="J572" s="234"/>
      <c r="K572" s="234"/>
      <c r="L572" s="234"/>
    </row>
    <row r="573" spans="1:12" x14ac:dyDescent="0.25">
      <c r="A573" s="234"/>
      <c r="B573" s="134"/>
      <c r="C573" s="134"/>
      <c r="D573" s="134"/>
      <c r="E573" s="234"/>
      <c r="F573" s="234"/>
      <c r="G573" s="234"/>
      <c r="H573" s="234"/>
      <c r="I573" s="234"/>
      <c r="J573" s="234"/>
      <c r="K573" s="234"/>
      <c r="L573" s="234"/>
    </row>
    <row r="574" spans="1:12" x14ac:dyDescent="0.25">
      <c r="A574" s="234"/>
      <c r="B574" s="134"/>
      <c r="C574" s="134"/>
      <c r="D574" s="134"/>
      <c r="E574" s="234"/>
      <c r="F574" s="234"/>
      <c r="G574" s="234"/>
      <c r="H574" s="234"/>
      <c r="I574" s="234"/>
      <c r="J574" s="234"/>
      <c r="K574" s="234"/>
      <c r="L574" s="234"/>
    </row>
    <row r="575" spans="1:12" x14ac:dyDescent="0.25">
      <c r="A575" s="234"/>
      <c r="B575" s="134"/>
      <c r="C575" s="134"/>
      <c r="D575" s="134"/>
      <c r="E575" s="234"/>
      <c r="F575" s="234"/>
      <c r="G575" s="234"/>
      <c r="H575" s="234"/>
      <c r="I575" s="234"/>
      <c r="J575" s="234"/>
      <c r="K575" s="234"/>
      <c r="L575" s="234"/>
    </row>
    <row r="576" spans="1:12" x14ac:dyDescent="0.25">
      <c r="A576" s="234"/>
      <c r="B576" s="134"/>
      <c r="C576" s="134"/>
      <c r="D576" s="134"/>
      <c r="E576" s="234"/>
      <c r="F576" s="234"/>
      <c r="G576" s="234"/>
      <c r="H576" s="234"/>
      <c r="I576" s="234"/>
      <c r="J576" s="234"/>
      <c r="K576" s="234"/>
      <c r="L576" s="234"/>
    </row>
    <row r="577" spans="1:12" x14ac:dyDescent="0.25">
      <c r="A577" s="234"/>
      <c r="B577" s="134"/>
      <c r="C577" s="134"/>
      <c r="D577" s="134"/>
      <c r="E577" s="234"/>
      <c r="F577" s="234"/>
      <c r="G577" s="234"/>
      <c r="H577" s="234"/>
      <c r="I577" s="234"/>
      <c r="J577" s="234"/>
      <c r="K577" s="234"/>
      <c r="L577" s="234"/>
    </row>
    <row r="578" spans="1:12" x14ac:dyDescent="0.25">
      <c r="A578" s="234"/>
      <c r="B578" s="134"/>
      <c r="C578" s="134"/>
      <c r="D578" s="134"/>
      <c r="E578" s="234"/>
      <c r="F578" s="234"/>
      <c r="G578" s="234"/>
      <c r="H578" s="234"/>
      <c r="I578" s="234"/>
      <c r="J578" s="234"/>
      <c r="K578" s="234"/>
      <c r="L578" s="234"/>
    </row>
    <row r="579" spans="1:12" x14ac:dyDescent="0.25">
      <c r="A579" s="234"/>
      <c r="B579" s="134"/>
      <c r="C579" s="134"/>
      <c r="D579" s="134"/>
      <c r="E579" s="234"/>
      <c r="F579" s="234"/>
      <c r="G579" s="234"/>
      <c r="H579" s="234"/>
      <c r="I579" s="234"/>
      <c r="J579" s="234"/>
      <c r="K579" s="234"/>
      <c r="L579" s="234"/>
    </row>
    <row r="580" spans="1:12" x14ac:dyDescent="0.25">
      <c r="A580" s="234"/>
      <c r="B580" s="134"/>
      <c r="C580" s="134"/>
      <c r="D580" s="134"/>
      <c r="E580" s="234"/>
      <c r="F580" s="234"/>
      <c r="G580" s="234"/>
      <c r="H580" s="234"/>
      <c r="I580" s="234"/>
      <c r="J580" s="234"/>
      <c r="K580" s="234"/>
      <c r="L580" s="234"/>
    </row>
    <row r="581" spans="1:12" x14ac:dyDescent="0.25">
      <c r="A581" s="234"/>
      <c r="B581" s="134"/>
      <c r="C581" s="134"/>
      <c r="D581" s="134"/>
      <c r="E581" s="234"/>
      <c r="F581" s="234"/>
      <c r="G581" s="234"/>
      <c r="H581" s="234"/>
      <c r="I581" s="234"/>
      <c r="J581" s="234"/>
      <c r="K581" s="234"/>
      <c r="L581" s="234"/>
    </row>
    <row r="582" spans="1:12" x14ac:dyDescent="0.25">
      <c r="A582" s="234"/>
      <c r="B582" s="134"/>
      <c r="C582" s="134"/>
      <c r="D582" s="134"/>
      <c r="E582" s="234"/>
      <c r="F582" s="234"/>
      <c r="G582" s="234"/>
      <c r="H582" s="234"/>
      <c r="I582" s="234"/>
      <c r="J582" s="234"/>
      <c r="K582" s="234"/>
      <c r="L582" s="234"/>
    </row>
    <row r="583" spans="1:12" x14ac:dyDescent="0.25">
      <c r="A583" s="234"/>
      <c r="B583" s="134"/>
      <c r="C583" s="134"/>
      <c r="D583" s="134"/>
      <c r="E583" s="234"/>
      <c r="F583" s="234"/>
      <c r="G583" s="234"/>
      <c r="H583" s="234"/>
      <c r="I583" s="234"/>
      <c r="J583" s="234"/>
      <c r="K583" s="234"/>
      <c r="L583" s="234"/>
    </row>
    <row r="584" spans="1:12" x14ac:dyDescent="0.25">
      <c r="A584" s="234"/>
      <c r="B584" s="134"/>
      <c r="C584" s="134"/>
      <c r="D584" s="134"/>
      <c r="E584" s="234"/>
      <c r="F584" s="234"/>
      <c r="G584" s="234"/>
      <c r="H584" s="234"/>
      <c r="I584" s="234"/>
      <c r="J584" s="234"/>
      <c r="K584" s="234"/>
      <c r="L584" s="234"/>
    </row>
    <row r="585" spans="1:12" x14ac:dyDescent="0.25">
      <c r="A585" s="234"/>
      <c r="B585" s="134"/>
      <c r="C585" s="134"/>
      <c r="D585" s="134"/>
      <c r="E585" s="234"/>
      <c r="F585" s="234"/>
      <c r="G585" s="234"/>
      <c r="H585" s="234"/>
      <c r="I585" s="234"/>
      <c r="J585" s="234"/>
      <c r="K585" s="234"/>
      <c r="L585" s="234"/>
    </row>
    <row r="586" spans="1:12" x14ac:dyDescent="0.25">
      <c r="A586" s="234"/>
      <c r="B586" s="134"/>
      <c r="C586" s="134"/>
      <c r="D586" s="134"/>
      <c r="E586" s="234"/>
      <c r="F586" s="234"/>
      <c r="G586" s="234"/>
      <c r="H586" s="234"/>
      <c r="I586" s="234"/>
      <c r="J586" s="234"/>
      <c r="K586" s="234"/>
      <c r="L586" s="234"/>
    </row>
    <row r="587" spans="1:12" x14ac:dyDescent="0.25">
      <c r="A587" s="234"/>
      <c r="B587" s="134"/>
      <c r="C587" s="134"/>
      <c r="D587" s="134"/>
      <c r="E587" s="234"/>
      <c r="F587" s="234"/>
      <c r="G587" s="234"/>
      <c r="H587" s="234"/>
      <c r="I587" s="234"/>
      <c r="J587" s="234"/>
      <c r="K587" s="234"/>
      <c r="L587" s="234"/>
    </row>
    <row r="588" spans="1:12" x14ac:dyDescent="0.25">
      <c r="A588" s="234"/>
      <c r="B588" s="134"/>
      <c r="C588" s="134"/>
      <c r="D588" s="134"/>
      <c r="E588" s="234"/>
      <c r="F588" s="234"/>
      <c r="G588" s="234"/>
      <c r="H588" s="234"/>
      <c r="I588" s="234"/>
      <c r="J588" s="234"/>
      <c r="K588" s="234"/>
      <c r="L588" s="234"/>
    </row>
    <row r="589" spans="1:12" x14ac:dyDescent="0.25">
      <c r="A589" s="234"/>
      <c r="B589" s="134"/>
      <c r="C589" s="134"/>
      <c r="D589" s="134"/>
      <c r="E589" s="234"/>
      <c r="F589" s="234"/>
      <c r="G589" s="234"/>
      <c r="H589" s="234"/>
      <c r="I589" s="234"/>
      <c r="J589" s="234"/>
      <c r="K589" s="234"/>
      <c r="L589" s="234"/>
    </row>
    <row r="590" spans="1:12" x14ac:dyDescent="0.25">
      <c r="A590" s="234"/>
      <c r="B590" s="134"/>
      <c r="C590" s="134"/>
      <c r="D590" s="134"/>
      <c r="E590" s="234"/>
      <c r="F590" s="234"/>
      <c r="G590" s="234"/>
      <c r="H590" s="234"/>
      <c r="I590" s="234"/>
      <c r="J590" s="234"/>
      <c r="K590" s="234"/>
      <c r="L590" s="234"/>
    </row>
    <row r="591" spans="1:12" x14ac:dyDescent="0.25">
      <c r="A591" s="234"/>
      <c r="B591" s="134"/>
      <c r="C591" s="134"/>
      <c r="D591" s="134"/>
      <c r="E591" s="234"/>
      <c r="F591" s="234"/>
      <c r="G591" s="234"/>
      <c r="H591" s="234"/>
      <c r="I591" s="234"/>
      <c r="J591" s="234"/>
      <c r="K591" s="234"/>
      <c r="L591" s="234"/>
    </row>
    <row r="592" spans="1:12" x14ac:dyDescent="0.25">
      <c r="A592" s="234"/>
      <c r="B592" s="134"/>
      <c r="C592" s="134"/>
      <c r="D592" s="134"/>
      <c r="E592" s="234"/>
      <c r="F592" s="234"/>
      <c r="G592" s="234"/>
      <c r="H592" s="234"/>
      <c r="I592" s="234"/>
      <c r="J592" s="234"/>
      <c r="K592" s="234"/>
      <c r="L592" s="234"/>
    </row>
    <row r="593" spans="1:12" x14ac:dyDescent="0.25">
      <c r="A593" s="234"/>
      <c r="B593" s="134"/>
      <c r="C593" s="134"/>
      <c r="D593" s="134"/>
      <c r="E593" s="234"/>
      <c r="F593" s="234"/>
      <c r="G593" s="234"/>
      <c r="H593" s="234"/>
      <c r="I593" s="234"/>
      <c r="J593" s="234"/>
      <c r="K593" s="234"/>
      <c r="L593" s="234"/>
    </row>
    <row r="594" spans="1:12" x14ac:dyDescent="0.25">
      <c r="A594" s="234"/>
      <c r="B594" s="134"/>
      <c r="C594" s="134"/>
      <c r="D594" s="134"/>
      <c r="E594" s="234"/>
      <c r="F594" s="234"/>
      <c r="G594" s="234"/>
      <c r="H594" s="234"/>
      <c r="I594" s="234"/>
      <c r="J594" s="234"/>
      <c r="K594" s="234"/>
      <c r="L594" s="234"/>
    </row>
    <row r="595" spans="1:12" x14ac:dyDescent="0.25">
      <c r="A595" s="234"/>
      <c r="B595" s="134"/>
      <c r="C595" s="134"/>
      <c r="D595" s="134"/>
      <c r="E595" s="234"/>
      <c r="F595" s="234"/>
      <c r="G595" s="234"/>
      <c r="H595" s="234"/>
      <c r="I595" s="234"/>
      <c r="J595" s="234"/>
      <c r="K595" s="234"/>
      <c r="L595" s="234"/>
    </row>
    <row r="596" spans="1:12" x14ac:dyDescent="0.25">
      <c r="A596" s="234"/>
      <c r="B596" s="134"/>
      <c r="C596" s="134"/>
      <c r="D596" s="134"/>
      <c r="E596" s="234"/>
      <c r="F596" s="234"/>
      <c r="G596" s="234"/>
      <c r="H596" s="234"/>
      <c r="I596" s="234"/>
      <c r="J596" s="234"/>
      <c r="K596" s="234"/>
      <c r="L596" s="234"/>
    </row>
    <row r="597" spans="1:12" x14ac:dyDescent="0.25">
      <c r="A597" s="234"/>
      <c r="B597" s="134"/>
      <c r="C597" s="134"/>
      <c r="D597" s="134"/>
      <c r="E597" s="234"/>
      <c r="F597" s="234"/>
      <c r="G597" s="234"/>
      <c r="H597" s="234"/>
      <c r="I597" s="234"/>
      <c r="J597" s="234"/>
      <c r="K597" s="234"/>
      <c r="L597" s="234"/>
    </row>
    <row r="598" spans="1:12" x14ac:dyDescent="0.25">
      <c r="A598" s="234"/>
      <c r="B598" s="134"/>
      <c r="C598" s="134"/>
      <c r="D598" s="134"/>
      <c r="E598" s="234"/>
      <c r="F598" s="234"/>
      <c r="G598" s="234"/>
      <c r="H598" s="234"/>
      <c r="I598" s="234"/>
      <c r="J598" s="234"/>
      <c r="K598" s="234"/>
      <c r="L598" s="234"/>
    </row>
    <row r="599" spans="1:12" x14ac:dyDescent="0.25">
      <c r="A599" s="234"/>
      <c r="B599" s="134"/>
      <c r="C599" s="134"/>
      <c r="D599" s="134"/>
      <c r="E599" s="234"/>
      <c r="F599" s="234"/>
      <c r="G599" s="234"/>
      <c r="H599" s="234"/>
      <c r="I599" s="234"/>
      <c r="J599" s="234"/>
      <c r="K599" s="234"/>
      <c r="L599" s="234"/>
    </row>
    <row r="600" spans="1:12" x14ac:dyDescent="0.25">
      <c r="A600" s="234"/>
      <c r="B600" s="134"/>
      <c r="C600" s="134"/>
      <c r="D600" s="134"/>
      <c r="E600" s="234"/>
      <c r="F600" s="234"/>
      <c r="G600" s="234"/>
      <c r="H600" s="234"/>
      <c r="I600" s="234"/>
      <c r="J600" s="234"/>
      <c r="K600" s="234"/>
      <c r="L600" s="234"/>
    </row>
    <row r="601" spans="1:12" x14ac:dyDescent="0.25">
      <c r="A601" s="234"/>
      <c r="B601" s="134"/>
      <c r="C601" s="134"/>
      <c r="D601" s="134"/>
      <c r="E601" s="234"/>
      <c r="F601" s="234"/>
      <c r="G601" s="234"/>
      <c r="H601" s="234"/>
      <c r="I601" s="234"/>
      <c r="J601" s="234"/>
      <c r="K601" s="234"/>
      <c r="L601" s="234"/>
    </row>
    <row r="602" spans="1:12" x14ac:dyDescent="0.25">
      <c r="A602" s="234"/>
      <c r="B602" s="134"/>
      <c r="C602" s="134"/>
      <c r="D602" s="134"/>
      <c r="E602" s="234"/>
      <c r="F602" s="234"/>
      <c r="G602" s="234"/>
      <c r="H602" s="234"/>
      <c r="I602" s="234"/>
      <c r="J602" s="234"/>
      <c r="K602" s="234"/>
      <c r="L602" s="234"/>
    </row>
    <row r="603" spans="1:12" x14ac:dyDescent="0.25">
      <c r="A603" s="234"/>
      <c r="B603" s="134"/>
      <c r="C603" s="134"/>
      <c r="D603" s="134"/>
      <c r="E603" s="234"/>
      <c r="F603" s="234"/>
      <c r="G603" s="234"/>
      <c r="H603" s="234"/>
      <c r="I603" s="234"/>
      <c r="J603" s="234"/>
      <c r="K603" s="234"/>
      <c r="L603" s="234"/>
    </row>
    <row r="604" spans="1:12" x14ac:dyDescent="0.25">
      <c r="A604" s="234"/>
      <c r="B604" s="134"/>
      <c r="C604" s="134"/>
      <c r="D604" s="134"/>
      <c r="E604" s="234"/>
      <c r="F604" s="234"/>
      <c r="G604" s="234"/>
      <c r="H604" s="234"/>
      <c r="I604" s="234"/>
      <c r="J604" s="234"/>
      <c r="K604" s="234"/>
      <c r="L604" s="234"/>
    </row>
    <row r="605" spans="1:12" x14ac:dyDescent="0.25">
      <c r="A605" s="234"/>
      <c r="B605" s="134"/>
      <c r="C605" s="134"/>
      <c r="D605" s="134"/>
      <c r="E605" s="234"/>
      <c r="F605" s="234"/>
      <c r="G605" s="234"/>
      <c r="H605" s="234"/>
      <c r="I605" s="234"/>
      <c r="J605" s="234"/>
      <c r="K605" s="234"/>
      <c r="L605" s="234"/>
    </row>
    <row r="606" spans="1:12" x14ac:dyDescent="0.25">
      <c r="A606" s="234"/>
      <c r="B606" s="134"/>
      <c r="C606" s="134"/>
      <c r="D606" s="134"/>
      <c r="E606" s="234"/>
      <c r="F606" s="234"/>
      <c r="G606" s="234"/>
      <c r="H606" s="234"/>
      <c r="I606" s="234"/>
      <c r="J606" s="234"/>
      <c r="K606" s="234"/>
      <c r="L606" s="234"/>
    </row>
    <row r="607" spans="1:12" x14ac:dyDescent="0.25">
      <c r="A607" s="234"/>
      <c r="B607" s="134"/>
      <c r="C607" s="134"/>
      <c r="D607" s="134"/>
      <c r="E607" s="234"/>
      <c r="F607" s="234"/>
      <c r="G607" s="234"/>
      <c r="H607" s="234"/>
      <c r="I607" s="234"/>
      <c r="J607" s="234"/>
      <c r="K607" s="234"/>
      <c r="L607" s="234"/>
    </row>
    <row r="608" spans="1:12" x14ac:dyDescent="0.25">
      <c r="A608" s="234"/>
      <c r="B608" s="134"/>
      <c r="C608" s="134"/>
      <c r="D608" s="134"/>
      <c r="E608" s="234"/>
      <c r="F608" s="234"/>
      <c r="G608" s="234"/>
      <c r="H608" s="234"/>
      <c r="I608" s="234"/>
      <c r="J608" s="234"/>
      <c r="K608" s="234"/>
      <c r="L608" s="234"/>
    </row>
    <row r="609" spans="1:12" x14ac:dyDescent="0.25">
      <c r="A609" s="234"/>
      <c r="B609" s="134"/>
      <c r="C609" s="134"/>
      <c r="D609" s="134"/>
      <c r="E609" s="234"/>
      <c r="F609" s="234"/>
      <c r="G609" s="234"/>
      <c r="H609" s="234"/>
      <c r="I609" s="234"/>
      <c r="J609" s="234"/>
      <c r="K609" s="234"/>
      <c r="L609" s="234"/>
    </row>
    <row r="610" spans="1:12" x14ac:dyDescent="0.25">
      <c r="A610" s="234"/>
      <c r="B610" s="134"/>
      <c r="C610" s="134"/>
      <c r="D610" s="134"/>
      <c r="E610" s="234"/>
      <c r="F610" s="234"/>
      <c r="G610" s="234"/>
      <c r="H610" s="234"/>
      <c r="I610" s="234"/>
      <c r="J610" s="234"/>
      <c r="K610" s="234"/>
      <c r="L610" s="234"/>
    </row>
    <row r="611" spans="1:12" x14ac:dyDescent="0.25">
      <c r="A611" s="234"/>
      <c r="B611" s="134"/>
      <c r="C611" s="134"/>
      <c r="D611" s="134"/>
      <c r="E611" s="234"/>
      <c r="F611" s="234"/>
      <c r="G611" s="234"/>
      <c r="H611" s="234"/>
      <c r="I611" s="234"/>
      <c r="J611" s="234"/>
      <c r="K611" s="234"/>
      <c r="L611" s="234"/>
    </row>
    <row r="612" spans="1:12" x14ac:dyDescent="0.25">
      <c r="A612" s="234"/>
      <c r="B612" s="134"/>
      <c r="C612" s="134"/>
      <c r="D612" s="134"/>
      <c r="E612" s="234"/>
      <c r="F612" s="234"/>
      <c r="G612" s="234"/>
      <c r="H612" s="234"/>
      <c r="I612" s="234"/>
      <c r="J612" s="234"/>
      <c r="K612" s="234"/>
      <c r="L612" s="234"/>
    </row>
    <row r="613" spans="1:12" x14ac:dyDescent="0.25">
      <c r="A613" s="234"/>
      <c r="B613" s="134"/>
      <c r="C613" s="134"/>
      <c r="D613" s="134"/>
      <c r="E613" s="234"/>
      <c r="F613" s="234"/>
      <c r="G613" s="234"/>
      <c r="H613" s="234"/>
      <c r="I613" s="234"/>
      <c r="J613" s="234"/>
      <c r="K613" s="234"/>
      <c r="L613" s="234"/>
    </row>
    <row r="614" spans="1:12" x14ac:dyDescent="0.25">
      <c r="A614" s="234"/>
      <c r="B614" s="134"/>
      <c r="C614" s="134"/>
      <c r="D614" s="134"/>
      <c r="E614" s="234"/>
      <c r="F614" s="234"/>
      <c r="G614" s="234"/>
      <c r="H614" s="234"/>
      <c r="I614" s="234"/>
      <c r="J614" s="234"/>
      <c r="K614" s="234"/>
      <c r="L614" s="234"/>
    </row>
    <row r="615" spans="1:12" x14ac:dyDescent="0.25">
      <c r="A615" s="234"/>
      <c r="B615" s="134"/>
      <c r="C615" s="134"/>
      <c r="D615" s="134"/>
      <c r="E615" s="234"/>
      <c r="F615" s="234"/>
      <c r="G615" s="234"/>
      <c r="H615" s="234"/>
      <c r="I615" s="234"/>
      <c r="J615" s="234"/>
      <c r="K615" s="234"/>
      <c r="L615" s="234"/>
    </row>
    <row r="616" spans="1:12" x14ac:dyDescent="0.25">
      <c r="A616" s="234"/>
      <c r="B616" s="134"/>
      <c r="C616" s="134"/>
      <c r="D616" s="134"/>
      <c r="E616" s="234"/>
      <c r="F616" s="234"/>
      <c r="G616" s="234"/>
      <c r="H616" s="234"/>
      <c r="I616" s="234"/>
      <c r="J616" s="234"/>
      <c r="K616" s="234"/>
      <c r="L616" s="234"/>
    </row>
    <row r="617" spans="1:12" x14ac:dyDescent="0.25">
      <c r="A617" s="234"/>
      <c r="B617" s="134"/>
      <c r="C617" s="134"/>
      <c r="D617" s="134"/>
      <c r="E617" s="234"/>
      <c r="F617" s="234"/>
      <c r="G617" s="234"/>
      <c r="H617" s="234"/>
      <c r="I617" s="234"/>
      <c r="J617" s="234"/>
      <c r="K617" s="234"/>
      <c r="L617" s="234"/>
    </row>
    <row r="618" spans="1:12" x14ac:dyDescent="0.25">
      <c r="A618" s="234"/>
      <c r="B618" s="134"/>
      <c r="C618" s="134"/>
      <c r="D618" s="134"/>
      <c r="E618" s="234"/>
      <c r="F618" s="234"/>
      <c r="G618" s="234"/>
      <c r="H618" s="234"/>
      <c r="I618" s="234"/>
      <c r="J618" s="234"/>
      <c r="K618" s="234"/>
      <c r="L618" s="234"/>
    </row>
    <row r="619" spans="1:12" x14ac:dyDescent="0.25">
      <c r="A619" s="234"/>
      <c r="B619" s="134"/>
      <c r="C619" s="134"/>
      <c r="D619" s="134"/>
      <c r="E619" s="234"/>
      <c r="F619" s="234"/>
      <c r="G619" s="234"/>
      <c r="H619" s="234"/>
      <c r="I619" s="234"/>
      <c r="J619" s="234"/>
      <c r="K619" s="234"/>
      <c r="L619" s="234"/>
    </row>
    <row r="620" spans="1:12" x14ac:dyDescent="0.25">
      <c r="A620" s="234"/>
      <c r="B620" s="134"/>
      <c r="C620" s="134"/>
      <c r="D620" s="134"/>
      <c r="E620" s="234"/>
      <c r="F620" s="234"/>
      <c r="G620" s="234"/>
      <c r="H620" s="234"/>
      <c r="I620" s="234"/>
      <c r="J620" s="234"/>
      <c r="K620" s="234"/>
      <c r="L620" s="234"/>
    </row>
    <row r="621" spans="1:12" x14ac:dyDescent="0.25">
      <c r="A621" s="234"/>
      <c r="B621" s="134"/>
      <c r="C621" s="134"/>
      <c r="D621" s="134"/>
      <c r="E621" s="234"/>
      <c r="F621" s="234"/>
      <c r="G621" s="234"/>
      <c r="H621" s="234"/>
      <c r="I621" s="234"/>
      <c r="J621" s="234"/>
      <c r="K621" s="234"/>
      <c r="L621" s="234"/>
    </row>
    <row r="622" spans="1:12" x14ac:dyDescent="0.25">
      <c r="A622" s="234"/>
      <c r="B622" s="134"/>
      <c r="C622" s="134"/>
      <c r="D622" s="134"/>
      <c r="E622" s="234"/>
      <c r="F622" s="234"/>
      <c r="G622" s="234"/>
      <c r="H622" s="234"/>
      <c r="I622" s="234"/>
      <c r="J622" s="234"/>
      <c r="K622" s="234"/>
      <c r="L622" s="234"/>
    </row>
    <row r="623" spans="1:12" x14ac:dyDescent="0.25">
      <c r="A623" s="234"/>
      <c r="B623" s="134"/>
      <c r="C623" s="134"/>
      <c r="D623" s="134"/>
      <c r="E623" s="234"/>
      <c r="F623" s="234"/>
      <c r="G623" s="234"/>
      <c r="H623" s="234"/>
      <c r="I623" s="234"/>
      <c r="J623" s="234"/>
      <c r="K623" s="234"/>
      <c r="L623" s="234"/>
    </row>
    <row r="624" spans="1:12" x14ac:dyDescent="0.25">
      <c r="A624" s="234"/>
      <c r="B624" s="134"/>
      <c r="C624" s="134"/>
      <c r="D624" s="134"/>
      <c r="E624" s="234"/>
      <c r="F624" s="234"/>
      <c r="G624" s="234"/>
      <c r="H624" s="234"/>
      <c r="I624" s="234"/>
      <c r="J624" s="234"/>
      <c r="K624" s="234"/>
      <c r="L624" s="234"/>
    </row>
    <row r="625" spans="1:12" x14ac:dyDescent="0.25">
      <c r="A625" s="234"/>
      <c r="B625" s="134"/>
      <c r="C625" s="134"/>
      <c r="D625" s="134"/>
      <c r="E625" s="234"/>
      <c r="F625" s="234"/>
      <c r="G625" s="234"/>
      <c r="H625" s="234"/>
      <c r="I625" s="234"/>
      <c r="J625" s="234"/>
      <c r="K625" s="234"/>
      <c r="L625" s="234"/>
    </row>
    <row r="626" spans="1:12" x14ac:dyDescent="0.25">
      <c r="A626" s="234"/>
      <c r="B626" s="134"/>
      <c r="C626" s="134"/>
      <c r="D626" s="134"/>
      <c r="E626" s="234"/>
      <c r="F626" s="234"/>
      <c r="G626" s="234"/>
      <c r="H626" s="234"/>
      <c r="I626" s="234"/>
      <c r="J626" s="234"/>
      <c r="K626" s="234"/>
      <c r="L626" s="234"/>
    </row>
    <row r="627" spans="1:12" x14ac:dyDescent="0.25">
      <c r="A627" s="234"/>
      <c r="B627" s="134"/>
      <c r="C627" s="134"/>
      <c r="D627" s="134"/>
      <c r="E627" s="234"/>
      <c r="F627" s="234"/>
      <c r="G627" s="234"/>
      <c r="H627" s="234"/>
      <c r="I627" s="234"/>
      <c r="J627" s="234"/>
      <c r="K627" s="234"/>
      <c r="L627" s="234"/>
    </row>
    <row r="628" spans="1:12" x14ac:dyDescent="0.25">
      <c r="A628" s="234"/>
      <c r="B628" s="134"/>
      <c r="C628" s="134"/>
      <c r="D628" s="134"/>
      <c r="E628" s="234"/>
      <c r="F628" s="234"/>
      <c r="G628" s="234"/>
      <c r="H628" s="234"/>
      <c r="I628" s="234"/>
      <c r="J628" s="234"/>
      <c r="K628" s="234"/>
      <c r="L628" s="234"/>
    </row>
    <row r="629" spans="1:12" x14ac:dyDescent="0.25">
      <c r="A629" s="234"/>
      <c r="B629" s="134"/>
      <c r="C629" s="134"/>
      <c r="D629" s="134"/>
      <c r="E629" s="234"/>
      <c r="F629" s="234"/>
      <c r="G629" s="234"/>
      <c r="H629" s="234"/>
      <c r="I629" s="234"/>
      <c r="J629" s="234"/>
      <c r="K629" s="234"/>
      <c r="L629" s="234"/>
    </row>
    <row r="630" spans="1:12" x14ac:dyDescent="0.25">
      <c r="A630" s="234"/>
      <c r="B630" s="134"/>
      <c r="C630" s="134"/>
      <c r="D630" s="134"/>
      <c r="E630" s="234"/>
      <c r="F630" s="234"/>
      <c r="G630" s="234"/>
      <c r="H630" s="234"/>
      <c r="I630" s="234"/>
      <c r="J630" s="234"/>
      <c r="K630" s="234"/>
      <c r="L630" s="234"/>
    </row>
    <row r="631" spans="1:12" x14ac:dyDescent="0.25">
      <c r="A631" s="234"/>
      <c r="B631" s="134"/>
      <c r="C631" s="134"/>
      <c r="D631" s="134"/>
      <c r="E631" s="234"/>
      <c r="F631" s="234"/>
      <c r="G631" s="234"/>
      <c r="H631" s="234"/>
      <c r="I631" s="234"/>
      <c r="J631" s="234"/>
      <c r="K631" s="234"/>
      <c r="L631" s="234"/>
    </row>
    <row r="632" spans="1:12" x14ac:dyDescent="0.25">
      <c r="A632" s="234"/>
      <c r="B632" s="134"/>
      <c r="C632" s="134"/>
      <c r="D632" s="134"/>
      <c r="E632" s="234"/>
      <c r="F632" s="234"/>
      <c r="G632" s="234"/>
      <c r="H632" s="234"/>
      <c r="I632" s="234"/>
      <c r="J632" s="234"/>
      <c r="K632" s="234"/>
      <c r="L632" s="234"/>
    </row>
    <row r="633" spans="1:12" x14ac:dyDescent="0.25">
      <c r="A633" s="234"/>
      <c r="B633" s="134"/>
      <c r="C633" s="134"/>
      <c r="D633" s="134"/>
      <c r="E633" s="234"/>
      <c r="F633" s="234"/>
      <c r="G633" s="234"/>
      <c r="H633" s="234"/>
      <c r="I633" s="234"/>
      <c r="J633" s="234"/>
      <c r="K633" s="234"/>
      <c r="L633" s="234"/>
    </row>
  </sheetData>
  <sheetProtection password="CE28" sheet="1" objects="1" scenarios="1"/>
  <mergeCells count="87">
    <mergeCell ref="A10:C10"/>
    <mergeCell ref="D10:F10"/>
    <mergeCell ref="A5:F5"/>
    <mergeCell ref="A6:F6"/>
    <mergeCell ref="A7:F7"/>
    <mergeCell ref="A9:C9"/>
    <mergeCell ref="D9:F9"/>
    <mergeCell ref="A29:C29"/>
    <mergeCell ref="D29:F29"/>
    <mergeCell ref="A13:A16"/>
    <mergeCell ref="B13:B16"/>
    <mergeCell ref="F13:F16"/>
    <mergeCell ref="A17:C17"/>
    <mergeCell ref="D17:F17"/>
    <mergeCell ref="A18:C18"/>
    <mergeCell ref="D18:F18"/>
    <mergeCell ref="A21:A27"/>
    <mergeCell ref="B21:B27"/>
    <mergeCell ref="F21:F27"/>
    <mergeCell ref="A28:C28"/>
    <mergeCell ref="D28:F28"/>
    <mergeCell ref="A32:A36"/>
    <mergeCell ref="B32:B36"/>
    <mergeCell ref="F32:F36"/>
    <mergeCell ref="A37:F37"/>
    <mergeCell ref="A39:C39"/>
    <mergeCell ref="D39:F39"/>
    <mergeCell ref="A57:F57"/>
    <mergeCell ref="A40:C40"/>
    <mergeCell ref="D40:F40"/>
    <mergeCell ref="A43:A47"/>
    <mergeCell ref="B43:B47"/>
    <mergeCell ref="F43:F47"/>
    <mergeCell ref="A48:C48"/>
    <mergeCell ref="D48:F48"/>
    <mergeCell ref="A49:C49"/>
    <mergeCell ref="D49:F49"/>
    <mergeCell ref="A52:A56"/>
    <mergeCell ref="B52:B56"/>
    <mergeCell ref="F52:F56"/>
    <mergeCell ref="A59:C59"/>
    <mergeCell ref="D59:F59"/>
    <mergeCell ref="A60:C60"/>
    <mergeCell ref="D60:F60"/>
    <mergeCell ref="A63:A67"/>
    <mergeCell ref="B63:B67"/>
    <mergeCell ref="F63:F67"/>
    <mergeCell ref="A68:C68"/>
    <mergeCell ref="D68:F68"/>
    <mergeCell ref="A69:C69"/>
    <mergeCell ref="D69:F69"/>
    <mergeCell ref="A72:A77"/>
    <mergeCell ref="B72:B77"/>
    <mergeCell ref="F72:F77"/>
    <mergeCell ref="A78:C78"/>
    <mergeCell ref="D78:F78"/>
    <mergeCell ref="A79:C79"/>
    <mergeCell ref="D79:F79"/>
    <mergeCell ref="A82:A86"/>
    <mergeCell ref="B82:B86"/>
    <mergeCell ref="F82:F86"/>
    <mergeCell ref="A108:A125"/>
    <mergeCell ref="B108:B125"/>
    <mergeCell ref="F108:F125"/>
    <mergeCell ref="A87:C87"/>
    <mergeCell ref="D87:F87"/>
    <mergeCell ref="A88:C88"/>
    <mergeCell ref="D88:F88"/>
    <mergeCell ref="A91:A103"/>
    <mergeCell ref="B91:B103"/>
    <mergeCell ref="F91:F103"/>
    <mergeCell ref="A1:F1"/>
    <mergeCell ref="A2:F2"/>
    <mergeCell ref="A3:F3"/>
    <mergeCell ref="A4:F4"/>
    <mergeCell ref="D147:F147"/>
    <mergeCell ref="A126:C126"/>
    <mergeCell ref="D126:F126"/>
    <mergeCell ref="A127:C127"/>
    <mergeCell ref="D127:F127"/>
    <mergeCell ref="A130:A146"/>
    <mergeCell ref="B130:B146"/>
    <mergeCell ref="F130:F146"/>
    <mergeCell ref="A104:C104"/>
    <mergeCell ref="D104:F104"/>
    <mergeCell ref="A105:C105"/>
    <mergeCell ref="D105:F105"/>
  </mergeCells>
  <printOptions horizontalCentered="1"/>
  <pageMargins left="0" right="0" top="0" bottom="0" header="0" footer="0"/>
  <pageSetup paperSize="9" orientation="landscape" r:id="rId1"/>
  <rowBreaks count="11" manualBreakCount="11">
    <brk id="16" max="16383" man="1"/>
    <brk id="27" max="16383" man="1"/>
    <brk id="36" max="16383" man="1"/>
    <brk id="47" max="16383" man="1"/>
    <brk id="56" max="16383" man="1"/>
    <brk id="67" max="16383" man="1"/>
    <brk id="77" max="16383" man="1"/>
    <brk id="86" max="16383" man="1"/>
    <brk id="103" max="16383" man="1"/>
    <brk id="125" max="16383" man="1"/>
    <brk id="147" max="16383" man="1"/>
  </rowBreaks>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9FF33"/>
  </sheetPr>
  <dimension ref="A1:V629"/>
  <sheetViews>
    <sheetView showGridLines="0" view="pageBreakPreview" zoomScaleNormal="100" zoomScaleSheetLayoutView="100" workbookViewId="0">
      <pane xSplit="1" ySplit="6" topLeftCell="L13" activePane="bottomRight" state="frozen"/>
      <selection pane="topRight" activeCell="B1" sqref="B1"/>
      <selection pane="bottomLeft" activeCell="A3" sqref="A3"/>
      <selection pane="bottomRight" sqref="A1:T1"/>
    </sheetView>
  </sheetViews>
  <sheetFormatPr defaultColWidth="8.7109375" defaultRowHeight="39.950000000000003" customHeight="1" x14ac:dyDescent="0.25"/>
  <cols>
    <col min="1" max="1" width="4.140625" style="239" customWidth="1"/>
    <col min="2" max="2" width="11.42578125" style="168" bestFit="1" customWidth="1"/>
    <col min="3" max="4" width="17.5703125" style="168" customWidth="1"/>
    <col min="5" max="5" width="17.5703125" style="239" customWidth="1"/>
    <col min="6" max="6" width="12.85546875" style="239" bestFit="1" customWidth="1"/>
    <col min="7" max="8" width="13.42578125" style="239" customWidth="1"/>
    <col min="9" max="9" width="11" style="239" customWidth="1"/>
    <col min="10" max="11" width="25.5703125" style="239" customWidth="1"/>
    <col min="12" max="12" width="14.42578125" style="239" customWidth="1"/>
    <col min="13" max="13" width="8.140625" style="239" customWidth="1"/>
    <col min="14" max="14" width="5.7109375" style="239" customWidth="1"/>
    <col min="15" max="15" width="9.140625" style="239" bestFit="1" customWidth="1"/>
    <col min="16" max="16" width="7.7109375" style="239" customWidth="1"/>
    <col min="17" max="18" width="7.28515625" style="239" customWidth="1"/>
    <col min="19" max="19" width="9" style="239" customWidth="1"/>
    <col min="20" max="20" width="16.42578125" style="239" customWidth="1"/>
    <col min="21" max="16384" width="8.7109375" style="239"/>
  </cols>
  <sheetData>
    <row r="1" spans="1:22" ht="15" customHeight="1" x14ac:dyDescent="0.25">
      <c r="A1" s="512" t="s">
        <v>511</v>
      </c>
      <c r="B1" s="512"/>
      <c r="C1" s="512"/>
      <c r="D1" s="512"/>
      <c r="E1" s="512"/>
      <c r="F1" s="512"/>
      <c r="G1" s="512"/>
      <c r="H1" s="512"/>
      <c r="I1" s="512"/>
      <c r="J1" s="512"/>
      <c r="K1" s="512"/>
      <c r="L1" s="512"/>
      <c r="M1" s="512"/>
      <c r="N1" s="512"/>
      <c r="O1" s="512"/>
      <c r="P1" s="512"/>
      <c r="Q1" s="512"/>
      <c r="R1" s="512"/>
      <c r="S1" s="512"/>
      <c r="T1" s="512"/>
    </row>
    <row r="2" spans="1:22" ht="15" customHeight="1" x14ac:dyDescent="0.25">
      <c r="A2" s="512" t="str">
        <f>'All Form Data'!C2</f>
        <v>†mkbt b‡f¤^i 2024 - †deªæqvix 2025</v>
      </c>
      <c r="B2" s="512"/>
      <c r="C2" s="512"/>
      <c r="D2" s="512"/>
      <c r="E2" s="512"/>
      <c r="F2" s="512"/>
      <c r="G2" s="512"/>
      <c r="H2" s="512"/>
      <c r="I2" s="512"/>
      <c r="J2" s="512"/>
      <c r="K2" s="512"/>
      <c r="L2" s="512"/>
      <c r="M2" s="512"/>
      <c r="N2" s="512"/>
      <c r="O2" s="512"/>
      <c r="P2" s="512"/>
      <c r="Q2" s="512"/>
      <c r="R2" s="512"/>
      <c r="S2" s="512"/>
      <c r="T2" s="512"/>
    </row>
    <row r="3" spans="1:22" ht="15" customHeight="1" x14ac:dyDescent="0.25">
      <c r="A3" s="512" t="str">
        <f>'All Form Data'!C3</f>
        <v>cÖwk¶Y cÖ`vbKvix cÖwZôvb t  BD‡mc AvgevMvb wUwfBwU Bbw÷wUDU|</v>
      </c>
      <c r="B3" s="512"/>
      <c r="C3" s="512"/>
      <c r="D3" s="512"/>
      <c r="E3" s="512"/>
      <c r="F3" s="512"/>
      <c r="G3" s="512"/>
      <c r="H3" s="512"/>
      <c r="I3" s="512"/>
      <c r="J3" s="512"/>
      <c r="K3" s="512"/>
      <c r="L3" s="512"/>
      <c r="M3" s="512"/>
      <c r="N3" s="512"/>
      <c r="O3" s="512"/>
      <c r="P3" s="512"/>
      <c r="Q3" s="512"/>
      <c r="R3" s="512"/>
      <c r="S3" s="512"/>
      <c r="T3" s="512"/>
    </row>
    <row r="4" spans="1:22" ht="15" customHeight="1" x14ac:dyDescent="0.25">
      <c r="A4" s="512" t="str">
        <f>'All Form Data'!C4</f>
        <v>†UªW t B‡jKwUªK¨vj BÝU‡jkb GÛ †gBb‡Ub¨vÝ</v>
      </c>
      <c r="B4" s="512"/>
      <c r="C4" s="512"/>
      <c r="D4" s="512"/>
      <c r="E4" s="512"/>
      <c r="F4" s="512"/>
      <c r="G4" s="512"/>
      <c r="H4" s="512"/>
      <c r="I4" s="512"/>
      <c r="J4" s="512"/>
      <c r="K4" s="512"/>
      <c r="L4" s="512"/>
      <c r="M4" s="512"/>
      <c r="N4" s="512"/>
      <c r="O4" s="512"/>
      <c r="P4" s="512"/>
      <c r="Q4" s="512"/>
      <c r="R4" s="512"/>
      <c r="S4" s="512"/>
      <c r="T4" s="512"/>
    </row>
    <row r="5" spans="1:22" ht="15" customHeight="1" x14ac:dyDescent="0.25">
      <c r="A5" s="511" t="s">
        <v>503</v>
      </c>
      <c r="B5" s="511"/>
      <c r="C5" s="511"/>
      <c r="D5" s="511"/>
      <c r="E5" s="511"/>
      <c r="F5" s="511"/>
      <c r="G5" s="511"/>
      <c r="H5" s="511"/>
      <c r="I5" s="511"/>
      <c r="J5" s="511"/>
      <c r="K5" s="511"/>
      <c r="L5" s="511"/>
      <c r="M5" s="511"/>
      <c r="N5" s="511"/>
      <c r="O5" s="511"/>
      <c r="P5" s="511"/>
      <c r="Q5" s="511"/>
      <c r="R5" s="511"/>
      <c r="S5" s="511"/>
      <c r="T5" s="511"/>
    </row>
    <row r="6" spans="1:22" s="231" customFormat="1" ht="39.950000000000003" customHeight="1" x14ac:dyDescent="0.25">
      <c r="A6" s="159" t="s">
        <v>461</v>
      </c>
      <c r="B6" s="159" t="s">
        <v>460</v>
      </c>
      <c r="C6" s="159" t="s">
        <v>85</v>
      </c>
      <c r="D6" s="159" t="s">
        <v>32</v>
      </c>
      <c r="E6" s="159" t="s">
        <v>33</v>
      </c>
      <c r="F6" s="159" t="s">
        <v>86</v>
      </c>
      <c r="G6" s="159" t="s">
        <v>87</v>
      </c>
      <c r="H6" s="159" t="s">
        <v>484</v>
      </c>
      <c r="I6" s="159" t="s">
        <v>88</v>
      </c>
      <c r="J6" s="162" t="s">
        <v>454</v>
      </c>
      <c r="K6" s="162" t="s">
        <v>455</v>
      </c>
      <c r="L6" s="162" t="s">
        <v>456</v>
      </c>
      <c r="M6" s="159" t="s">
        <v>89</v>
      </c>
      <c r="N6" s="159" t="s">
        <v>90</v>
      </c>
      <c r="O6" s="162" t="s">
        <v>29</v>
      </c>
      <c r="P6" s="162" t="s">
        <v>101</v>
      </c>
      <c r="Q6" s="159" t="s">
        <v>92</v>
      </c>
      <c r="R6" s="159" t="s">
        <v>457</v>
      </c>
      <c r="S6" s="163" t="s">
        <v>91</v>
      </c>
      <c r="T6" s="159" t="s">
        <v>458</v>
      </c>
    </row>
    <row r="7" spans="1:22" ht="39.950000000000003" customHeight="1" x14ac:dyDescent="0.25">
      <c r="A7" s="160">
        <v>1</v>
      </c>
      <c r="B7" s="165">
        <f>IF('All Form Data'!C12="","",'All Form Data'!C12)</f>
        <v>250111846</v>
      </c>
      <c r="C7" s="41" t="str">
        <f>IF('All Form Data'!F12="","",'All Form Data'!F12)</f>
        <v>মোহাম্মদ বাদশা</v>
      </c>
      <c r="D7" s="41" t="str">
        <f>IF('All Form Data'!I12="","",'All Form Data'!I12)</f>
        <v>মোঃ হাসান</v>
      </c>
      <c r="E7" s="41" t="str">
        <f>IF('All Form Data'!K12="","",'All Form Data'!K12)</f>
        <v>খুরশেদা বেগম</v>
      </c>
      <c r="F7" s="55" t="str">
        <f>IF('All Form Data'!N12="","",'All Form Data'!N12)</f>
        <v>01305978432</v>
      </c>
      <c r="G7" s="90" t="str">
        <f>IF('All Form Data'!M12="","",'All Form Data'!M12)</f>
        <v>3317890733</v>
      </c>
      <c r="H7" s="90" t="str">
        <f>IF('All Form Data'!L12="NID","GbAvBwW",IF('All Form Data'!L12="BCN","Rb¥mb`",""))</f>
        <v>GbAvBwW</v>
      </c>
      <c r="I7" s="86" t="str">
        <f>IF('All Form Data'!G12="","",'All Form Data'!G12)</f>
        <v>10.10.200</v>
      </c>
      <c r="J7" s="86" t="str">
        <f>IF('All Form Data'!T12="","",'All Form Data'!T12)</f>
        <v>কোচুয়াই.পোটিয়া.চট্টগ্রাম</v>
      </c>
      <c r="K7" s="86" t="str">
        <f>IF('All Form Data'!U12="","",'All Form Data'!U12)</f>
        <v>সিলিমপুর.সিডিএ আবাসিক এলাকা,চট্টগ্রাম</v>
      </c>
      <c r="L7" s="86" t="str">
        <f>IF('All Form Data'!W12="","",'All Form Data'!W12)</f>
        <v>চট্টগ্রাম</v>
      </c>
      <c r="M7" s="41" t="str">
        <f>IF('All Form Data'!Y12="","",'All Form Data'!Y12)</f>
        <v>এস,এস,সি</v>
      </c>
      <c r="N7" s="41">
        <f>IF('All Form Data'!AA12="","",'All Form Data'!AA12)</f>
        <v>2021</v>
      </c>
      <c r="O7" s="41" t="str">
        <f>IF('All Form Data'!Q12="","",'All Form Data'!Q12)</f>
        <v/>
      </c>
      <c r="P7" s="41" t="str">
        <f>IF('All Form Data'!AD12="","",'All Form Data'!AD12)</f>
        <v>না</v>
      </c>
      <c r="Q7" s="41" t="str">
        <f>IF('All Form Data'!AF12="","",'All Form Data'!AF12)</f>
        <v>না</v>
      </c>
      <c r="R7" s="237" t="str">
        <f>IF('All Form Data'!AG12="","",'All Form Data'!AG12)</f>
        <v/>
      </c>
      <c r="S7" s="72"/>
      <c r="T7" s="72" t="str">
        <f>IF('All Form Data'!AQ12="C","Kw¤c‡U›U",IF('All Form Data'!AQ12="NYC","bU B‡qU Kw¤c‡U›U",""))</f>
        <v/>
      </c>
      <c r="V7" s="231"/>
    </row>
    <row r="8" spans="1:22" ht="39.950000000000003" customHeight="1" x14ac:dyDescent="0.25">
      <c r="A8" s="160">
        <v>2</v>
      </c>
      <c r="B8" s="165" t="e">
        <f>IF('All Form Data'!#REF!="","",'All Form Data'!#REF!)</f>
        <v>#REF!</v>
      </c>
      <c r="C8" s="41" t="e">
        <f>IF('All Form Data'!#REF!="","",'All Form Data'!#REF!)</f>
        <v>#REF!</v>
      </c>
      <c r="D8" s="41" t="e">
        <f>IF('All Form Data'!#REF!="","",'All Form Data'!#REF!)</f>
        <v>#REF!</v>
      </c>
      <c r="E8" s="41" t="e">
        <f>IF('All Form Data'!#REF!="","",'All Form Data'!#REF!)</f>
        <v>#REF!</v>
      </c>
      <c r="F8" s="55" t="e">
        <f>IF('All Form Data'!#REF!="","",'All Form Data'!#REF!)</f>
        <v>#REF!</v>
      </c>
      <c r="G8" s="90" t="e">
        <f>IF('All Form Data'!#REF!="","",'All Form Data'!#REF!)</f>
        <v>#REF!</v>
      </c>
      <c r="H8" s="90" t="e">
        <f>IF('All Form Data'!#REF!="NID","GbAvBwW",IF('All Form Data'!#REF!="BCN","Rb¥mb`",""))</f>
        <v>#REF!</v>
      </c>
      <c r="I8" s="86" t="e">
        <f>IF('All Form Data'!#REF!="","",'All Form Data'!#REF!)</f>
        <v>#REF!</v>
      </c>
      <c r="J8" s="86" t="e">
        <f>IF('All Form Data'!#REF!="","",'All Form Data'!#REF!)</f>
        <v>#REF!</v>
      </c>
      <c r="K8" s="86" t="e">
        <f>IF('All Form Data'!#REF!="","",'All Form Data'!#REF!)</f>
        <v>#REF!</v>
      </c>
      <c r="L8" s="86" t="e">
        <f>IF('All Form Data'!#REF!="","",'All Form Data'!#REF!)</f>
        <v>#REF!</v>
      </c>
      <c r="M8" s="41" t="e">
        <f>IF('All Form Data'!#REF!="","",'All Form Data'!#REF!)</f>
        <v>#REF!</v>
      </c>
      <c r="N8" s="41" t="e">
        <f>IF('All Form Data'!#REF!="","",'All Form Data'!#REF!)</f>
        <v>#REF!</v>
      </c>
      <c r="O8" s="41" t="e">
        <f>IF('All Form Data'!#REF!="","",'All Form Data'!#REF!)</f>
        <v>#REF!</v>
      </c>
      <c r="P8" s="41" t="e">
        <f>IF('All Form Data'!#REF!="","",'All Form Data'!#REF!)</f>
        <v>#REF!</v>
      </c>
      <c r="Q8" s="41" t="e">
        <f>IF('All Form Data'!#REF!="","",'All Form Data'!#REF!)</f>
        <v>#REF!</v>
      </c>
      <c r="R8" s="237" t="e">
        <f>IF('All Form Data'!#REF!="","",'All Form Data'!#REF!)</f>
        <v>#REF!</v>
      </c>
      <c r="S8" s="72"/>
      <c r="T8" s="72" t="e">
        <f>IF('All Form Data'!#REF!="C","Kw¤c‡U›U",IF('All Form Data'!#REF!="NYC","bU B‡qU Kw¤c‡U›U",""))</f>
        <v>#REF!</v>
      </c>
    </row>
    <row r="9" spans="1:22" ht="39.950000000000003" customHeight="1" x14ac:dyDescent="0.25">
      <c r="A9" s="160">
        <v>3</v>
      </c>
      <c r="B9" s="165">
        <f>IF('All Form Data'!C13="","",'All Form Data'!C13)</f>
        <v>250111853</v>
      </c>
      <c r="C9" s="41" t="str">
        <f>IF('All Form Data'!F13="","",'All Form Data'!F13)</f>
        <v>জাহিদুল ইসলাম</v>
      </c>
      <c r="D9" s="41" t="str">
        <f>IF('All Form Data'!I13="","",'All Form Data'!I13)</f>
        <v>মোঃ রফিক</v>
      </c>
      <c r="E9" s="41" t="str">
        <f>IF('All Form Data'!K13="","",'All Form Data'!K13)</f>
        <v>সাজিয়া বেগম</v>
      </c>
      <c r="F9" s="55" t="str">
        <f>IF('All Form Data'!N13="","",'All Form Data'!N13)</f>
        <v>01888239320</v>
      </c>
      <c r="G9" s="90" t="str">
        <f>IF('All Form Data'!M13="","",'All Form Data'!M13)</f>
        <v>1982221135</v>
      </c>
      <c r="H9" s="90" t="str">
        <f>IF('All Form Data'!L13="NID","GbAvBwW",IF('All Form Data'!L13="BCN","Rb¥mb`",""))</f>
        <v>GbAvBwW</v>
      </c>
      <c r="I9" s="86" t="str">
        <f>IF('All Form Data'!G13="","",'All Form Data'!G13)</f>
        <v>24,08.2006</v>
      </c>
      <c r="J9" s="86" t="str">
        <f>IF('All Form Data'!T13="","",'All Form Data'!T13)</f>
        <v>চক ফরিদ, চারলক্ষ্ম, কর্ণফুলী, চট্টগ্রাম,</v>
      </c>
      <c r="K9" s="86" t="str">
        <f>IF('All Form Data'!U13="","",'All Form Data'!U13)</f>
        <v>চক ফরিদ, চারলক্ষ্ম, কর্ণফুলী, চট্টগ্রাম,</v>
      </c>
      <c r="L9" s="86" t="str">
        <f>IF('All Form Data'!W13="","",'All Form Data'!W13)</f>
        <v>চট্টগ্রাম</v>
      </c>
      <c r="M9" s="41" t="str">
        <f>IF('All Form Data'!Y13="","",'All Form Data'!Y13)</f>
        <v>এস,এস,সি</v>
      </c>
      <c r="N9" s="41">
        <f>IF('All Form Data'!AA13="","",'All Form Data'!AA13)</f>
        <v>2021</v>
      </c>
      <c r="O9" s="41" t="str">
        <f>IF('All Form Data'!Q13="","",'All Form Data'!Q13)</f>
        <v/>
      </c>
      <c r="P9" s="41" t="str">
        <f>IF('All Form Data'!AD13="","",'All Form Data'!AD13)</f>
        <v>না</v>
      </c>
      <c r="Q9" s="41" t="str">
        <f>IF('All Form Data'!AF13="","",'All Form Data'!AF13)</f>
        <v>না</v>
      </c>
      <c r="R9" s="237" t="str">
        <f>IF('All Form Data'!AG13="","",'All Form Data'!AG13)</f>
        <v/>
      </c>
      <c r="S9" s="72"/>
      <c r="T9" s="72" t="str">
        <f>IF('All Form Data'!AQ13="C","Kw¤c‡U›U",IF('All Form Data'!AQ13="NYC","bU B‡qU Kw¤c‡U›U",""))</f>
        <v/>
      </c>
    </row>
    <row r="10" spans="1:22" ht="39.950000000000003" customHeight="1" x14ac:dyDescent="0.25">
      <c r="A10" s="160">
        <v>4</v>
      </c>
      <c r="B10" s="165">
        <f>IF('All Form Data'!C14="","",'All Form Data'!C14)</f>
        <v>250111857</v>
      </c>
      <c r="C10" s="41" t="str">
        <f>IF('All Form Data'!F14="","",'All Form Data'!F14)</f>
        <v>সুপন সাহা</v>
      </c>
      <c r="D10" s="41" t="str">
        <f>IF('All Form Data'!I14="","",'All Form Data'!I14)</f>
        <v>সুমন সাহা</v>
      </c>
      <c r="E10" s="41" t="str">
        <f>IF('All Form Data'!K14="","",'All Form Data'!K14)</f>
        <v>শিল্পী সাহা</v>
      </c>
      <c r="F10" s="55" t="str">
        <f>IF('All Form Data'!N14="","",'All Form Data'!N14)</f>
        <v>01843256390</v>
      </c>
      <c r="G10" s="90" t="str">
        <f>IF('All Form Data'!M14="","",'All Form Data'!M14)</f>
        <v>2882077627</v>
      </c>
      <c r="H10" s="90" t="str">
        <f>IF('All Form Data'!L14="NID","GbAvBwW",IF('All Form Data'!L14="BCN","Rb¥mb`",""))</f>
        <v>GbAvBwW</v>
      </c>
      <c r="I10" s="86" t="str">
        <f>IF('All Form Data'!G14="","",'All Form Data'!G14)</f>
        <v>12,02,2007</v>
      </c>
      <c r="J10" s="86" t="str">
        <f>IF('All Form Data'!T14="","",'All Form Data'!T14)</f>
        <v>সাহা বাড়ী, মধ্য মাহমুদাবাদ, বারোবকুন্ড.সীতাকুন্ড.চট্টগ্রাম.</v>
      </c>
      <c r="K10" s="86" t="str">
        <f>IF('All Form Data'!U14="","",'All Form Data'!U14)</f>
        <v>সাহা বাড়ী, মধ্য মাহমুদাবাদ, বারোবকুন্ড.সীতাকুন্ড.চট্টগ্রাম.</v>
      </c>
      <c r="L10" s="86" t="str">
        <f>IF('All Form Data'!W14="","",'All Form Data'!W14)</f>
        <v>চট্টগ্রাম</v>
      </c>
      <c r="M10" s="41" t="str">
        <f>IF('All Form Data'!Y14="","",'All Form Data'!Y14)</f>
        <v>এস,এস,সি</v>
      </c>
      <c r="N10" s="41">
        <f>IF('All Form Data'!AA14="","",'All Form Data'!AA14)</f>
        <v>2023</v>
      </c>
      <c r="O10" s="41" t="str">
        <f>IF('All Form Data'!Q14="","",'All Form Data'!Q14)</f>
        <v/>
      </c>
      <c r="P10" s="41" t="str">
        <f>IF('All Form Data'!AD14="","",'All Form Data'!AD14)</f>
        <v>না</v>
      </c>
      <c r="Q10" s="41" t="str">
        <f>IF('All Form Data'!AF14="","",'All Form Data'!AF14)</f>
        <v>না</v>
      </c>
      <c r="R10" s="237" t="str">
        <f>IF('All Form Data'!AG14="","",'All Form Data'!AG14)</f>
        <v/>
      </c>
      <c r="S10" s="72"/>
      <c r="T10" s="72" t="str">
        <f>IF('All Form Data'!AQ14="C","Kw¤c‡U›U",IF('All Form Data'!AQ14="NYC","bU B‡qU Kw¤c‡U›U",""))</f>
        <v/>
      </c>
    </row>
    <row r="11" spans="1:22" ht="39.950000000000003" customHeight="1" x14ac:dyDescent="0.25">
      <c r="A11" s="160">
        <v>5</v>
      </c>
      <c r="B11" s="165">
        <f>IF('All Form Data'!C15="","",'All Form Data'!C15)</f>
        <v>250111861</v>
      </c>
      <c r="C11" s="41" t="str">
        <f>IF('All Form Data'!F15="","",'All Form Data'!F15)</f>
        <v>জাহিদুল ইসলাম ইমন</v>
      </c>
      <c r="D11" s="41" t="str">
        <f>IF('All Form Data'!I15="","",'All Form Data'!I15)</f>
        <v>জহিরুল ইসলাম</v>
      </c>
      <c r="E11" s="41" t="str">
        <f>IF('All Form Data'!K15="","",'All Form Data'!K15)</f>
        <v>হোসনে আরা বেগম</v>
      </c>
      <c r="F11" s="55" t="str">
        <f>IF('All Form Data'!N15="","",'All Form Data'!N15)</f>
        <v>01814393561</v>
      </c>
      <c r="G11" s="90" t="str">
        <f>IF('All Form Data'!M15="","",'All Form Data'!M15)</f>
        <v>9172738362</v>
      </c>
      <c r="H11" s="90" t="str">
        <f>IF('All Form Data'!L15="NID","GbAvBwW",IF('All Form Data'!L15="BCN","Rb¥mb`",""))</f>
        <v>GbAvBwW</v>
      </c>
      <c r="I11" s="86" t="str">
        <f>IF('All Form Data'!G15="","",'All Form Data'!G15)</f>
        <v>02,02,2004</v>
      </c>
      <c r="J11" s="86" t="str">
        <f>IF('All Form Data'!T15="","",'All Form Data'!T15)</f>
        <v>ইসমাইল সরকারের বাড়ি,কোদম রসুল.কোদমতলী.চট্টগ্রাম,</v>
      </c>
      <c r="K11" s="86" t="str">
        <f>IF('All Form Data'!U15="","",'All Form Data'!U15)</f>
        <v>ইসমাইল সরকারের বাড়ি,কোদম রসুল.কোদমতলী.চট্টগ্রাম,</v>
      </c>
      <c r="L11" s="86" t="str">
        <f>IF('All Form Data'!W15="","",'All Form Data'!W15)</f>
        <v>চট্টগ্রাম</v>
      </c>
      <c r="M11" s="41" t="str">
        <f>IF('All Form Data'!Y15="","",'All Form Data'!Y15)</f>
        <v>জে,এস,সি</v>
      </c>
      <c r="N11" s="41">
        <f>IF('All Form Data'!AA15="","",'All Form Data'!AA15)</f>
        <v>2020</v>
      </c>
      <c r="O11" s="41" t="str">
        <f>IF('All Form Data'!Q15="","",'All Form Data'!Q15)</f>
        <v/>
      </c>
      <c r="P11" s="41" t="str">
        <f>IF('All Form Data'!AD15="","",'All Form Data'!AD15)</f>
        <v>না</v>
      </c>
      <c r="Q11" s="41" t="str">
        <f>IF('All Form Data'!AF15="","",'All Form Data'!AF15)</f>
        <v>না</v>
      </c>
      <c r="R11" s="237" t="str">
        <f>IF('All Form Data'!AG15="","",'All Form Data'!AG15)</f>
        <v/>
      </c>
      <c r="S11" s="72"/>
      <c r="T11" s="72" t="str">
        <f>IF('All Form Data'!AQ15="C","Kw¤c‡U›U",IF('All Form Data'!AQ15="NYC","bU B‡qU Kw¤c‡U›U",""))</f>
        <v/>
      </c>
    </row>
    <row r="12" spans="1:22" ht="39.950000000000003" customHeight="1" x14ac:dyDescent="0.25">
      <c r="A12" s="160">
        <v>6</v>
      </c>
      <c r="B12" s="165">
        <f>IF('All Form Data'!C16="","",'All Form Data'!C16)</f>
        <v>250111862</v>
      </c>
      <c r="C12" s="41" t="str">
        <f>IF('All Form Data'!F16="","",'All Form Data'!F16)</f>
        <v>আরমান হোসেন</v>
      </c>
      <c r="D12" s="41" t="str">
        <f>IF('All Form Data'!I16="","",'All Form Data'!I16)</f>
        <v>মোঃবাহাদুর</v>
      </c>
      <c r="E12" s="41" t="str">
        <f>IF('All Form Data'!K16="","",'All Form Data'!K16)</f>
        <v>রিনা আক্তার</v>
      </c>
      <c r="F12" s="55" t="str">
        <f>IF('All Form Data'!N16="","",'All Form Data'!N16)</f>
        <v>01855375547</v>
      </c>
      <c r="G12" s="90" t="str">
        <f>IF('All Form Data'!M16="","",'All Form Data'!M16)</f>
        <v>4667424719</v>
      </c>
      <c r="H12" s="90" t="str">
        <f>IF('All Form Data'!L16="NID","GbAvBwW",IF('All Form Data'!L16="BCN","Rb¥mb`",""))</f>
        <v>GbAvBwW</v>
      </c>
      <c r="I12" s="86" t="str">
        <f>IF('All Form Data'!G16="","",'All Form Data'!G16)</f>
        <v>11,12,2001</v>
      </c>
      <c r="J12" s="86" t="str">
        <f>IF('All Form Data'!T16="","",'All Form Data'!T16)</f>
        <v>কাজীপাড়া,কুমিরা,সীতাকুন্ড,চট্টগ্রাম।</v>
      </c>
      <c r="K12" s="86" t="str">
        <f>IF('All Form Data'!U16="","",'All Form Data'!U16)</f>
        <v>কাজীপাড়া,কুমিরা,সীতাকুন্ড,চট্টগ্রাম।</v>
      </c>
      <c r="L12" s="86" t="str">
        <f>IF('All Form Data'!W16="","",'All Form Data'!W16)</f>
        <v>চট্টগ্রাম</v>
      </c>
      <c r="M12" s="41" t="str">
        <f>IF('All Form Data'!Y16="","",'All Form Data'!Y16)</f>
        <v>এইচ,এস,সি</v>
      </c>
      <c r="N12" s="41">
        <f>IF('All Form Data'!AA16="","",'All Form Data'!AA16)</f>
        <v>2022</v>
      </c>
      <c r="O12" s="41" t="str">
        <f>IF('All Form Data'!Q16="","",'All Form Data'!Q16)</f>
        <v/>
      </c>
      <c r="P12" s="41" t="str">
        <f>IF('All Form Data'!AD16="","",'All Form Data'!AD16)</f>
        <v>না</v>
      </c>
      <c r="Q12" s="41" t="str">
        <f>IF('All Form Data'!AF16="","",'All Form Data'!AF16)</f>
        <v>না</v>
      </c>
      <c r="R12" s="237" t="str">
        <f>IF('All Form Data'!AG16="","",'All Form Data'!AG16)</f>
        <v/>
      </c>
      <c r="S12" s="72"/>
      <c r="T12" s="72" t="str">
        <f>IF('All Form Data'!AQ16="C","Kw¤c‡U›U",IF('All Form Data'!AQ16="NYC","bU B‡qU Kw¤c‡U›U",""))</f>
        <v/>
      </c>
    </row>
    <row r="13" spans="1:22" ht="39.950000000000003" customHeight="1" x14ac:dyDescent="0.25">
      <c r="A13" s="160">
        <v>7</v>
      </c>
      <c r="B13" s="165">
        <f>IF('All Form Data'!C17="","",'All Form Data'!C17)</f>
        <v>250111866</v>
      </c>
      <c r="C13" s="41" t="str">
        <f>IF('All Form Data'!F17="","",'All Form Data'!F17)</f>
        <v>রবিউল ছানি</v>
      </c>
      <c r="D13" s="41" t="str">
        <f>IF('All Form Data'!I17="","",'All Form Data'!I17)</f>
        <v>মোঃআবু তাহের</v>
      </c>
      <c r="E13" s="41" t="str">
        <f>IF('All Form Data'!K17="","",'All Form Data'!K17)</f>
        <v>আকলিমা বেগম</v>
      </c>
      <c r="F13" s="55" t="str">
        <f>IF('All Form Data'!N17="","",'All Form Data'!N17)</f>
        <v>01810279672</v>
      </c>
      <c r="G13" s="90" t="str">
        <f>IF('All Form Data'!M17="","",'All Form Data'!M17)</f>
        <v>20051517017100398</v>
      </c>
      <c r="H13" s="90" t="str">
        <f>IF('All Form Data'!L17="NID","GbAvBwW",IF('All Form Data'!L17="BCN","Rb¥mb`",""))</f>
        <v>Rb¥mb`</v>
      </c>
      <c r="I13" s="86" t="str">
        <f>IF('All Form Data'!G17="","",'All Form Data'!G17)</f>
        <v>22,01,2005</v>
      </c>
      <c r="J13" s="86" t="str">
        <f>IF('All Form Data'!T17="","",'All Form Data'!T17)</f>
        <v>পূর্ব চন্দ্রঘোনা, খন্দকার পাড়া, রাঙ্গুনিয়া.চট্টগ্রাম।</v>
      </c>
      <c r="K13" s="86" t="str">
        <f>IF('All Form Data'!U17="","",'All Form Data'!U17)</f>
        <v>2106 তালুকদার ভিলা, আল ফালাহ গলি. খুলশী, চট্টগ্রাম।</v>
      </c>
      <c r="L13" s="86" t="str">
        <f>IF('All Form Data'!W17="","",'All Form Data'!W17)</f>
        <v>চট্টগ্রাম</v>
      </c>
      <c r="M13" s="41" t="str">
        <f>IF('All Form Data'!Y17="","",'All Form Data'!Y17)</f>
        <v>এস,এস,সি</v>
      </c>
      <c r="N13" s="41">
        <f>IF('All Form Data'!AA17="","",'All Form Data'!AA17)</f>
        <v>2021</v>
      </c>
      <c r="O13" s="41" t="str">
        <f>IF('All Form Data'!Q17="","",'All Form Data'!Q17)</f>
        <v/>
      </c>
      <c r="P13" s="41" t="str">
        <f>IF('All Form Data'!AD17="","",'All Form Data'!AD17)</f>
        <v>না</v>
      </c>
      <c r="Q13" s="41" t="str">
        <f>IF('All Form Data'!AF17="","",'All Form Data'!AF17)</f>
        <v>না</v>
      </c>
      <c r="R13" s="237" t="str">
        <f>IF('All Form Data'!AG17="","",'All Form Data'!AG17)</f>
        <v/>
      </c>
      <c r="S13" s="72"/>
      <c r="T13" s="72" t="str">
        <f>IF('All Form Data'!AQ17="C","Kw¤c‡U›U",IF('All Form Data'!AQ17="NYC","bU B‡qU Kw¤c‡U›U",""))</f>
        <v/>
      </c>
    </row>
    <row r="14" spans="1:22" ht="39.950000000000003" customHeight="1" x14ac:dyDescent="0.25">
      <c r="A14" s="160">
        <v>8</v>
      </c>
      <c r="B14" s="165">
        <f>IF('All Form Data'!C18="","",'All Form Data'!C18)</f>
        <v>250111868</v>
      </c>
      <c r="C14" s="41" t="str">
        <f>IF('All Form Data'!F18="","",'All Form Data'!F18)</f>
        <v>আকিল রায়হান</v>
      </c>
      <c r="D14" s="41" t="str">
        <f>IF('All Form Data'!I18="","",'All Form Data'!I18)</f>
        <v>মোঃআবু তাহের</v>
      </c>
      <c r="E14" s="41" t="str">
        <f>IF('All Form Data'!K18="","",'All Form Data'!K18)</f>
        <v>শামিমা ফেরদৌস</v>
      </c>
      <c r="F14" s="55" t="str">
        <f>IF('All Form Data'!N18="","",'All Form Data'!N18)</f>
        <v>01585746887</v>
      </c>
      <c r="G14" s="90" t="str">
        <f>IF('All Form Data'!M18="","",'All Form Data'!M18)</f>
        <v>7367863589</v>
      </c>
      <c r="H14" s="90" t="str">
        <f>IF('All Form Data'!L18="NID","GbAvBwW",IF('All Form Data'!L18="BCN","Rb¥mb`",""))</f>
        <v>GbAvBwW</v>
      </c>
      <c r="I14" s="86" t="str">
        <f>IF('All Form Data'!G18="","",'All Form Data'!G18)</f>
        <v>12,03,2002</v>
      </c>
      <c r="J14" s="86" t="str">
        <f>IF('All Form Data'!T18="","",'All Form Data'!T18)</f>
        <v>লতিফপুর, জাফরাবাদ, সীতাকুণ্ড, চট্টগ্রাম।</v>
      </c>
      <c r="K14" s="86" t="str">
        <f>IF('All Form Data'!U18="","",'All Form Data'!U18)</f>
        <v>লতিফপুর, জাফরাবাদ, সীতাকুণ্ড, চট্টগ্রাম।</v>
      </c>
      <c r="L14" s="86" t="str">
        <f>IF('All Form Data'!W18="","",'All Form Data'!W18)</f>
        <v>চট্টগ্রাম</v>
      </c>
      <c r="M14" s="41" t="str">
        <f>IF('All Form Data'!Y18="","",'All Form Data'!Y18)</f>
        <v>এইচ,এস,সি</v>
      </c>
      <c r="N14" s="41">
        <f>IF('All Form Data'!AA18="","",'All Form Data'!AA18)</f>
        <v>2022</v>
      </c>
      <c r="O14" s="41" t="str">
        <f>IF('All Form Data'!Q18="","",'All Form Data'!Q18)</f>
        <v/>
      </c>
      <c r="P14" s="41" t="str">
        <f>IF('All Form Data'!AD18="","",'All Form Data'!AD18)</f>
        <v>না</v>
      </c>
      <c r="Q14" s="41" t="str">
        <f>IF('All Form Data'!AF18="","",'All Form Data'!AF18)</f>
        <v>না</v>
      </c>
      <c r="R14" s="237" t="str">
        <f>IF('All Form Data'!AG18="","",'All Form Data'!AG18)</f>
        <v/>
      </c>
      <c r="S14" s="72"/>
      <c r="T14" s="72" t="str">
        <f>IF('All Form Data'!AQ18="C","Kw¤c‡U›U",IF('All Form Data'!AQ18="NYC","bU B‡qU Kw¤c‡U›U",""))</f>
        <v/>
      </c>
    </row>
    <row r="15" spans="1:22" ht="39.950000000000003" customHeight="1" x14ac:dyDescent="0.25">
      <c r="A15" s="160">
        <v>9</v>
      </c>
      <c r="B15" s="165">
        <f>IF('All Form Data'!C19="","",'All Form Data'!C19)</f>
        <v>250111880</v>
      </c>
      <c r="C15" s="41" t="str">
        <f>IF('All Form Data'!F19="","",'All Form Data'!F19)</f>
        <v>সাদমান শাহরিয়ার মাহিন</v>
      </c>
      <c r="D15" s="41" t="str">
        <f>IF('All Form Data'!I19="","",'All Form Data'!I19)</f>
        <v>মোঃমুসলিম উদ্দিন</v>
      </c>
      <c r="E15" s="41" t="str">
        <f>IF('All Form Data'!K19="","",'All Form Data'!K19)</f>
        <v>পারভিন আক্তার</v>
      </c>
      <c r="F15" s="55" t="str">
        <f>IF('All Form Data'!N19="","",'All Form Data'!N19)</f>
        <v>01631640948</v>
      </c>
      <c r="G15" s="90" t="str">
        <f>IF('All Form Data'!M19="","",'All Form Data'!M19)</f>
        <v>9167885103</v>
      </c>
      <c r="H15" s="90" t="str">
        <f>IF('All Form Data'!L19="NID","GbAvBwW",IF('All Form Data'!L19="BCN","Rb¥mb`",""))</f>
        <v>GbAvBwW</v>
      </c>
      <c r="I15" s="86" t="str">
        <f>IF('All Form Data'!G19="","",'All Form Data'!G19)</f>
        <v>31,10,2004</v>
      </c>
      <c r="J15" s="86" t="str">
        <f>IF('All Form Data'!T19="","",'All Form Data'!T19)</f>
        <v>মাদামবিবির হাট, জাহানাবাদ, ভাটিয়ারী, সীতাকুণ্ড, চট্টগ্রাম।</v>
      </c>
      <c r="K15" s="86" t="str">
        <f>IF('All Form Data'!U19="","",'All Form Data'!U19)</f>
        <v>মাদামবিবির হাট, জাহানাবাদ, ভাটিয়ারী, সীতাকুণ্ড, চট্টগ্রাম।</v>
      </c>
      <c r="L15" s="86" t="str">
        <f>IF('All Form Data'!W19="","",'All Form Data'!W19)</f>
        <v>চট্টগ্রাম</v>
      </c>
      <c r="M15" s="41" t="str">
        <f>IF('All Form Data'!Y19="","",'All Form Data'!Y19)</f>
        <v>এস,এস,সি</v>
      </c>
      <c r="N15" s="41">
        <f>IF('All Form Data'!AA19="","",'All Form Data'!AA19)</f>
        <v>2021</v>
      </c>
      <c r="O15" s="41" t="str">
        <f>IF('All Form Data'!Q19="","",'All Form Data'!Q19)</f>
        <v/>
      </c>
      <c r="P15" s="41" t="str">
        <f>IF('All Form Data'!AD19="","",'All Form Data'!AD19)</f>
        <v>না</v>
      </c>
      <c r="Q15" s="41" t="str">
        <f>IF('All Form Data'!AF19="","",'All Form Data'!AF19)</f>
        <v>হ্যাঁ</v>
      </c>
      <c r="R15" s="237" t="str">
        <f>IF('All Form Data'!AG19="","",'All Form Data'!AG19)</f>
        <v>Low Vission</v>
      </c>
      <c r="S15" s="72"/>
      <c r="T15" s="72" t="str">
        <f>IF('All Form Data'!AQ19="C","Kw¤c‡U›U",IF('All Form Data'!AQ19="NYC","bU B‡qU Kw¤c‡U›U",""))</f>
        <v/>
      </c>
    </row>
    <row r="16" spans="1:22" ht="39.950000000000003" customHeight="1" x14ac:dyDescent="0.25">
      <c r="A16" s="160">
        <v>10</v>
      </c>
      <c r="B16" s="165" t="e">
        <f>IF('All Form Data'!#REF!="","",'All Form Data'!#REF!)</f>
        <v>#REF!</v>
      </c>
      <c r="C16" s="41" t="e">
        <f>IF('All Form Data'!#REF!="","",'All Form Data'!#REF!)</f>
        <v>#REF!</v>
      </c>
      <c r="D16" s="41" t="e">
        <f>IF('All Form Data'!#REF!="","",'All Form Data'!#REF!)</f>
        <v>#REF!</v>
      </c>
      <c r="E16" s="41" t="e">
        <f>IF('All Form Data'!#REF!="","",'All Form Data'!#REF!)</f>
        <v>#REF!</v>
      </c>
      <c r="F16" s="55" t="e">
        <f>IF('All Form Data'!#REF!="","",'All Form Data'!#REF!)</f>
        <v>#REF!</v>
      </c>
      <c r="G16" s="90" t="e">
        <f>IF('All Form Data'!#REF!="","",'All Form Data'!#REF!)</f>
        <v>#REF!</v>
      </c>
      <c r="H16" s="90" t="e">
        <f>IF('All Form Data'!#REF!="NID","GbAvBwW",IF('All Form Data'!#REF!="BCN","Rb¥mb`",""))</f>
        <v>#REF!</v>
      </c>
      <c r="I16" s="86" t="e">
        <f>IF('All Form Data'!#REF!="","",'All Form Data'!#REF!)</f>
        <v>#REF!</v>
      </c>
      <c r="J16" s="86" t="e">
        <f>IF('All Form Data'!#REF!="","",'All Form Data'!#REF!)</f>
        <v>#REF!</v>
      </c>
      <c r="K16" s="86" t="e">
        <f>IF('All Form Data'!#REF!="","",'All Form Data'!#REF!)</f>
        <v>#REF!</v>
      </c>
      <c r="L16" s="86" t="e">
        <f>IF('All Form Data'!#REF!="","",'All Form Data'!#REF!)</f>
        <v>#REF!</v>
      </c>
      <c r="M16" s="41" t="e">
        <f>IF('All Form Data'!#REF!="","",'All Form Data'!#REF!)</f>
        <v>#REF!</v>
      </c>
      <c r="N16" s="41" t="e">
        <f>IF('All Form Data'!#REF!="","",'All Form Data'!#REF!)</f>
        <v>#REF!</v>
      </c>
      <c r="O16" s="41" t="e">
        <f>IF('All Form Data'!#REF!="","",'All Form Data'!#REF!)</f>
        <v>#REF!</v>
      </c>
      <c r="P16" s="41" t="e">
        <f>IF('All Form Data'!#REF!="","",'All Form Data'!#REF!)</f>
        <v>#REF!</v>
      </c>
      <c r="Q16" s="41" t="e">
        <f>IF('All Form Data'!#REF!="","",'All Form Data'!#REF!)</f>
        <v>#REF!</v>
      </c>
      <c r="R16" s="237" t="e">
        <f>IF('All Form Data'!#REF!="","",'All Form Data'!#REF!)</f>
        <v>#REF!</v>
      </c>
      <c r="S16" s="72"/>
      <c r="T16" s="72" t="e">
        <f>IF('All Form Data'!#REF!="C","Kw¤c‡U›U",IF('All Form Data'!#REF!="NYC","bU B‡qU Kw¤c‡U›U",""))</f>
        <v>#REF!</v>
      </c>
    </row>
    <row r="17" spans="1:20" ht="39.950000000000003" customHeight="1" x14ac:dyDescent="0.25">
      <c r="A17" s="160">
        <v>11</v>
      </c>
      <c r="B17" s="165" t="e">
        <f>IF('All Form Data'!#REF!="","",'All Form Data'!#REF!)</f>
        <v>#REF!</v>
      </c>
      <c r="C17" s="41" t="e">
        <f>IF('All Form Data'!#REF!="","",'All Form Data'!#REF!)</f>
        <v>#REF!</v>
      </c>
      <c r="D17" s="41" t="e">
        <f>IF('All Form Data'!#REF!="","",'All Form Data'!#REF!)</f>
        <v>#REF!</v>
      </c>
      <c r="E17" s="41" t="e">
        <f>IF('All Form Data'!#REF!="","",'All Form Data'!#REF!)</f>
        <v>#REF!</v>
      </c>
      <c r="F17" s="55" t="e">
        <f>IF('All Form Data'!#REF!="","",'All Form Data'!#REF!)</f>
        <v>#REF!</v>
      </c>
      <c r="G17" s="90" t="e">
        <f>IF('All Form Data'!#REF!="","",'All Form Data'!#REF!)</f>
        <v>#REF!</v>
      </c>
      <c r="H17" s="90" t="e">
        <f>IF('All Form Data'!#REF!="NID","GbAvBwW",IF('All Form Data'!#REF!="BCN","Rb¥mb`",""))</f>
        <v>#REF!</v>
      </c>
      <c r="I17" s="86" t="e">
        <f>IF('All Form Data'!#REF!="","",'All Form Data'!#REF!)</f>
        <v>#REF!</v>
      </c>
      <c r="J17" s="86" t="e">
        <f>IF('All Form Data'!#REF!="","",'All Form Data'!#REF!)</f>
        <v>#REF!</v>
      </c>
      <c r="K17" s="86" t="e">
        <f>IF('All Form Data'!#REF!="","",'All Form Data'!#REF!)</f>
        <v>#REF!</v>
      </c>
      <c r="L17" s="86" t="e">
        <f>IF('All Form Data'!#REF!="","",'All Form Data'!#REF!)</f>
        <v>#REF!</v>
      </c>
      <c r="M17" s="41" t="e">
        <f>IF('All Form Data'!#REF!="","",'All Form Data'!#REF!)</f>
        <v>#REF!</v>
      </c>
      <c r="N17" s="41" t="e">
        <f>IF('All Form Data'!#REF!="","",'All Form Data'!#REF!)</f>
        <v>#REF!</v>
      </c>
      <c r="O17" s="41" t="e">
        <f>IF('All Form Data'!#REF!="","",'All Form Data'!#REF!)</f>
        <v>#REF!</v>
      </c>
      <c r="P17" s="41" t="e">
        <f>IF('All Form Data'!#REF!="","",'All Form Data'!#REF!)</f>
        <v>#REF!</v>
      </c>
      <c r="Q17" s="41" t="e">
        <f>IF('All Form Data'!#REF!="","",'All Form Data'!#REF!)</f>
        <v>#REF!</v>
      </c>
      <c r="R17" s="237" t="e">
        <f>IF('All Form Data'!#REF!="","",'All Form Data'!#REF!)</f>
        <v>#REF!</v>
      </c>
      <c r="S17" s="72"/>
      <c r="T17" s="72" t="e">
        <f>IF('All Form Data'!#REF!="C","Kw¤c‡U›U",IF('All Form Data'!#REF!="NYC","bU B‡qU Kw¤c‡U›U",""))</f>
        <v>#REF!</v>
      </c>
    </row>
    <row r="18" spans="1:20" ht="39.950000000000003" customHeight="1" x14ac:dyDescent="0.25">
      <c r="A18" s="160">
        <v>12</v>
      </c>
      <c r="B18" s="165">
        <f>IF('All Form Data'!C20="","",'All Form Data'!C20)</f>
        <v>250111884</v>
      </c>
      <c r="C18" s="41" t="str">
        <f>IF('All Form Data'!F20="","",'All Form Data'!F20)</f>
        <v>রিফাত উদ্দীন</v>
      </c>
      <c r="D18" s="41" t="str">
        <f>IF('All Form Data'!I20="","",'All Form Data'!I20)</f>
        <v>শামসু উদ্দীন</v>
      </c>
      <c r="E18" s="41" t="str">
        <f>IF('All Form Data'!K20="","",'All Form Data'!K20)</f>
        <v>রিনা আক্তার</v>
      </c>
      <c r="F18" s="55" t="str">
        <f>IF('All Form Data'!N20="","",'All Form Data'!N20)</f>
        <v>01880961207</v>
      </c>
      <c r="G18" s="90" t="str">
        <f>IF('All Form Data'!M20="","",'All Form Data'!M20)</f>
        <v>20051518666022037</v>
      </c>
      <c r="H18" s="90" t="str">
        <f>IF('All Form Data'!L20="NID","GbAvBwW",IF('All Form Data'!L20="BCN","Rb¥mb`",""))</f>
        <v>Rb¥mb`</v>
      </c>
      <c r="I18" s="86" t="str">
        <f>IF('All Form Data'!G20="","",'All Form Data'!G20)</f>
        <v>03.08.2005</v>
      </c>
      <c r="J18" s="86" t="str">
        <f>IF('All Form Data'!T20="","",'All Form Data'!T20)</f>
        <v>লতিফ পুর,পাক্কা রাস্তার মাথা,দক্ষিণ সোলিম পুর.জাফরাবাদ,সীতাকুন্ড,</v>
      </c>
      <c r="K18" s="86" t="str">
        <f>IF('All Form Data'!U20="","",'All Form Data'!U20)</f>
        <v>লতিফ পুর,পাক্কা রাস্তার মাথা,দক্ষিণ সোলিম পুর.জাফরাবাদ,সীতাকুন্ড,</v>
      </c>
      <c r="L18" s="86" t="str">
        <f>IF('All Form Data'!W20="","",'All Form Data'!W20)</f>
        <v>চট্টগ্রাম</v>
      </c>
      <c r="M18" s="41" t="str">
        <f>IF('All Form Data'!Y20="","",'All Form Data'!Y20)</f>
        <v>এস,এস,সি</v>
      </c>
      <c r="N18" s="41">
        <f>IF('All Form Data'!AA20="","",'All Form Data'!AA20)</f>
        <v>2023</v>
      </c>
      <c r="O18" s="41" t="str">
        <f>IF('All Form Data'!Q20="","",'All Form Data'!Q20)</f>
        <v/>
      </c>
      <c r="P18" s="41" t="str">
        <f>IF('All Form Data'!AD20="","",'All Form Data'!AD20)</f>
        <v>না</v>
      </c>
      <c r="Q18" s="41" t="str">
        <f>IF('All Form Data'!AF20="","",'All Form Data'!AF20)</f>
        <v>না</v>
      </c>
      <c r="R18" s="237" t="str">
        <f>IF('All Form Data'!AG20="","",'All Form Data'!AG20)</f>
        <v/>
      </c>
      <c r="S18" s="72"/>
      <c r="T18" s="72" t="str">
        <f>IF('All Form Data'!AQ20="C","Kw¤c‡U›U",IF('All Form Data'!AQ20="NYC","bU B‡qU Kw¤c‡U›U",""))</f>
        <v/>
      </c>
    </row>
    <row r="19" spans="1:20" ht="39.950000000000003" customHeight="1" x14ac:dyDescent="0.25">
      <c r="A19" s="160">
        <v>13</v>
      </c>
      <c r="B19" s="165">
        <f>IF('All Form Data'!C21="","",'All Form Data'!C21)</f>
        <v>250111885</v>
      </c>
      <c r="C19" s="41" t="str">
        <f>IF('All Form Data'!F21="","",'All Form Data'!F21)</f>
        <v>বিজয় মল্লিক</v>
      </c>
      <c r="D19" s="41" t="str">
        <f>IF('All Form Data'!I21="","",'All Form Data'!I21)</f>
        <v>লিটন মল্লিক</v>
      </c>
      <c r="E19" s="41" t="str">
        <f>IF('All Form Data'!K21="","",'All Form Data'!K21)</f>
        <v>শিখা মল্লিক</v>
      </c>
      <c r="F19" s="55" t="str">
        <f>IF('All Form Data'!N21="","",'All Form Data'!N21)</f>
        <v>01404621823</v>
      </c>
      <c r="G19" s="90" t="str">
        <f>IF('All Form Data'!M21="","",'All Form Data'!M21)</f>
        <v>20041591602158738</v>
      </c>
      <c r="H19" s="90" t="str">
        <f>IF('All Form Data'!L21="NID","GbAvBwW",IF('All Form Data'!L21="BCN","Rb¥mb`",""))</f>
        <v>Rb¥mb`</v>
      </c>
      <c r="I19" s="86" t="str">
        <f>IF('All Form Data'!G21="","",'All Form Data'!G21)</f>
        <v>27.02.2004</v>
      </c>
      <c r="J19" s="86" t="str">
        <f>IF('All Form Data'!T21="","",'All Form Data'!T21)</f>
        <v>বালুছরা, জালালাবাদ, খুলসি, চট্টগ্রাম</v>
      </c>
      <c r="K19" s="86" t="str">
        <f>IF('All Form Data'!U21="","",'All Form Data'!U21)</f>
        <v>পশ্চিম ভূজপুর, ফটিকছড়ি, চট্টগ্রাম,</v>
      </c>
      <c r="L19" s="86" t="str">
        <f>IF('All Form Data'!W21="","",'All Form Data'!W21)</f>
        <v>চট্টগ্রাম</v>
      </c>
      <c r="M19" s="41" t="str">
        <f>IF('All Form Data'!Y21="","",'All Form Data'!Y21)</f>
        <v>এস,এস,সি</v>
      </c>
      <c r="N19" s="41">
        <f>IF('All Form Data'!AA21="","",'All Form Data'!AA21)</f>
        <v>2024</v>
      </c>
      <c r="O19" s="41" t="str">
        <f>IF('All Form Data'!Q21="","",'All Form Data'!Q21)</f>
        <v/>
      </c>
      <c r="P19" s="41" t="str">
        <f>IF('All Form Data'!AD21="","",'All Form Data'!AD21)</f>
        <v>না</v>
      </c>
      <c r="Q19" s="41" t="str">
        <f>IF('All Form Data'!AF21="","",'All Form Data'!AF21)</f>
        <v>না</v>
      </c>
      <c r="R19" s="237" t="str">
        <f>IF('All Form Data'!AG21="","",'All Form Data'!AG21)</f>
        <v/>
      </c>
      <c r="S19" s="72"/>
      <c r="T19" s="72" t="str">
        <f>IF('All Form Data'!AQ21="C","Kw¤c‡U›U",IF('All Form Data'!AQ21="NYC","bU B‡qU Kw¤c‡U›U",""))</f>
        <v/>
      </c>
    </row>
    <row r="20" spans="1:20" ht="39.950000000000003" customHeight="1" x14ac:dyDescent="0.25">
      <c r="A20" s="160">
        <v>14</v>
      </c>
      <c r="B20" s="165">
        <f>IF('All Form Data'!C22="","",'All Form Data'!C22)</f>
        <v>250111891</v>
      </c>
      <c r="C20" s="41" t="str">
        <f>IF('All Form Data'!F22="","",'All Form Data'!F22)</f>
        <v>মোহাম্মদ রানা হোসেন</v>
      </c>
      <c r="D20" s="41" t="str">
        <f>IF('All Form Data'!I22="","",'All Form Data'!I22)</f>
        <v>আবুল কাশেম</v>
      </c>
      <c r="E20" s="41" t="str">
        <f>IF('All Form Data'!K22="","",'All Form Data'!K22)</f>
        <v>রহিমা বেগম</v>
      </c>
      <c r="F20" s="55" t="str">
        <f>IF('All Form Data'!N22="","",'All Form Data'!N22)</f>
        <v>01821351924</v>
      </c>
      <c r="G20" s="90" t="str">
        <f>IF('All Form Data'!M22="","",'All Form Data'!M22)</f>
        <v>20061516185016449</v>
      </c>
      <c r="H20" s="90" t="str">
        <f>IF('All Form Data'!L22="NID","GbAvBwW",IF('All Form Data'!L22="BCN","Rb¥mb`",""))</f>
        <v>Rb¥mb`</v>
      </c>
      <c r="I20" s="86" t="str">
        <f>IF('All Form Data'!G22="","",'All Form Data'!G22)</f>
        <v>02.03.2006</v>
      </c>
      <c r="J20" s="86" t="str">
        <f>IF('All Form Data'!T22="","",'All Form Data'!T22)</f>
        <v>শিকলবাহা.কর্ণফুলী,চট্টগ্রাম।</v>
      </c>
      <c r="K20" s="86" t="str">
        <f>IF('All Form Data'!U22="","",'All Form Data'!U22)</f>
        <v>শিকলবাহা.কর্ণফুলী,চট্টগ্রাম।</v>
      </c>
      <c r="L20" s="86" t="str">
        <f>IF('All Form Data'!W22="","",'All Form Data'!W22)</f>
        <v>চট্টগ্রাম</v>
      </c>
      <c r="M20" s="41" t="str">
        <f>IF('All Form Data'!Y22="","",'All Form Data'!Y22)</f>
        <v>এস,এস,সি</v>
      </c>
      <c r="N20" s="41">
        <f>IF('All Form Data'!AA22="","",'All Form Data'!AA22)</f>
        <v>2023</v>
      </c>
      <c r="O20" s="41" t="str">
        <f>IF('All Form Data'!Q22="","",'All Form Data'!Q22)</f>
        <v/>
      </c>
      <c r="P20" s="41" t="str">
        <f>IF('All Form Data'!AD22="","",'All Form Data'!AD22)</f>
        <v>না</v>
      </c>
      <c r="Q20" s="41" t="str">
        <f>IF('All Form Data'!AF22="","",'All Form Data'!AF22)</f>
        <v>না</v>
      </c>
      <c r="R20" s="237" t="str">
        <f>IF('All Form Data'!AG22="","",'All Form Data'!AG22)</f>
        <v/>
      </c>
      <c r="S20" s="72"/>
      <c r="T20" s="72" t="str">
        <f>IF('All Form Data'!AQ22="C","Kw¤c‡U›U",IF('All Form Data'!AQ22="NYC","bU B‡qU Kw¤c‡U›U",""))</f>
        <v/>
      </c>
    </row>
    <row r="21" spans="1:20" ht="39.950000000000003" customHeight="1" x14ac:dyDescent="0.25">
      <c r="A21" s="160">
        <v>15</v>
      </c>
      <c r="B21" s="165">
        <f>IF('All Form Data'!C23="","",'All Form Data'!C23)</f>
        <v>250111895</v>
      </c>
      <c r="C21" s="41" t="str">
        <f>IF('All Form Data'!F23="","",'All Form Data'!F23)</f>
        <v>নেয়ামত আলী</v>
      </c>
      <c r="D21" s="41" t="str">
        <f>IF('All Form Data'!I23="","",'All Form Data'!I23)</f>
        <v>মোঃ আলমগীর</v>
      </c>
      <c r="E21" s="41" t="str">
        <f>IF('All Form Data'!K23="","",'All Form Data'!K23)</f>
        <v>জান্নাতুল নাইমা</v>
      </c>
      <c r="F21" s="55" t="str">
        <f>IF('All Form Data'!N23="","",'All Form Data'!N23)</f>
        <v>01534536233</v>
      </c>
      <c r="G21" s="90" t="str">
        <f>IF('All Form Data'!M23="","",'All Form Data'!M23)</f>
        <v>1981084922</v>
      </c>
      <c r="H21" s="90" t="str">
        <f>IF('All Form Data'!L23="NID","GbAvBwW",IF('All Form Data'!L23="BCN","Rb¥mb`",""))</f>
        <v>GbAvBwW</v>
      </c>
      <c r="I21" s="86" t="str">
        <f>IF('All Form Data'!G23="","",'All Form Data'!G23)</f>
        <v>02,03,2007</v>
      </c>
      <c r="J21" s="86" t="str">
        <f>IF('All Form Data'!T23="","",'All Form Data'!T23)</f>
        <v>ইস্পানি গেট নং ০১. আকবর শাহ, চট্টগ্রাম,</v>
      </c>
      <c r="K21" s="86" t="str">
        <f>IF('All Form Data'!U23="","",'All Form Data'!U23)</f>
        <v>খুলশী কলোনি, পিটিআই.চট্টগ্রাম।</v>
      </c>
      <c r="L21" s="86" t="str">
        <f>IF('All Form Data'!W23="","",'All Form Data'!W23)</f>
        <v>চট্টগ্রাম</v>
      </c>
      <c r="M21" s="41" t="str">
        <f>IF('All Form Data'!Y23="","",'All Form Data'!Y23)</f>
        <v>এস,এস,সি</v>
      </c>
      <c r="N21" s="41">
        <f>IF('All Form Data'!AA23="","",'All Form Data'!AA23)</f>
        <v>2023</v>
      </c>
      <c r="O21" s="41" t="str">
        <f>IF('All Form Data'!Q23="","",'All Form Data'!Q23)</f>
        <v/>
      </c>
      <c r="P21" s="41" t="str">
        <f>IF('All Form Data'!AD23="","",'All Form Data'!AD23)</f>
        <v>না</v>
      </c>
      <c r="Q21" s="41" t="str">
        <f>IF('All Form Data'!AF23="","",'All Form Data'!AF23)</f>
        <v>না</v>
      </c>
      <c r="R21" s="237" t="str">
        <f>IF('All Form Data'!AG23="","",'All Form Data'!AG23)</f>
        <v/>
      </c>
      <c r="S21" s="72"/>
      <c r="T21" s="72" t="str">
        <f>IF('All Form Data'!AQ23="C","Kw¤c‡U›U",IF('All Form Data'!AQ23="NYC","bU B‡qU Kw¤c‡U›U",""))</f>
        <v/>
      </c>
    </row>
    <row r="22" spans="1:20" ht="39.950000000000003" customHeight="1" x14ac:dyDescent="0.25">
      <c r="A22" s="160">
        <v>16</v>
      </c>
      <c r="B22" s="165">
        <f>IF('All Form Data'!C24="","",'All Form Data'!C24)</f>
        <v>250111897</v>
      </c>
      <c r="C22" s="41" t="str">
        <f>IF('All Form Data'!F24="","",'All Form Data'!F24)</f>
        <v>মোঃ শাহেদুর রহমান তালুকদার</v>
      </c>
      <c r="D22" s="41" t="str">
        <f>IF('All Form Data'!I24="","",'All Form Data'!I24)</f>
        <v>শফিউল আলম তালুকদার</v>
      </c>
      <c r="E22" s="41" t="str">
        <f>IF('All Form Data'!K24="","",'All Form Data'!K24)</f>
        <v>শেলিনা আকতার</v>
      </c>
      <c r="F22" s="55" t="str">
        <f>IF('All Form Data'!N24="","",'All Form Data'!N24)</f>
        <v>01881233185</v>
      </c>
      <c r="G22" s="90" t="str">
        <f>IF('All Form Data'!M24="","",'All Form Data'!M24)</f>
        <v>20021510894119829</v>
      </c>
      <c r="H22" s="90" t="str">
        <f>IF('All Form Data'!L24="NID","GbAvBwW",IF('All Form Data'!L24="BCN","Rb¥mb`",""))</f>
        <v>Rb¥mb`</v>
      </c>
      <c r="I22" s="86" t="str">
        <f>IF('All Form Data'!G24="","",'All Form Data'!G24)</f>
        <v>05.01.2002</v>
      </c>
      <c r="J22" s="86" t="str">
        <f>IF('All Form Data'!T24="","",'All Form Data'!T24)</f>
        <v>বাড়ি নং-61.রোড নং-03.কুঞ্জ ছায়া,বাইজিদ,চট্টগ্রাম।</v>
      </c>
      <c r="K22" s="86" t="str">
        <f>IF('All Form Data'!U24="","",'All Form Data'!U24)</f>
        <v>শিলকুপ.জোলডি-৪৩৯০,বাঁশখালি.চট্টগ্রাম।</v>
      </c>
      <c r="L22" s="86" t="str">
        <f>IF('All Form Data'!W24="","",'All Form Data'!W24)</f>
        <v>চট্টগ্রাম</v>
      </c>
      <c r="M22" s="41" t="str">
        <f>IF('All Form Data'!Y24="","",'All Form Data'!Y24)</f>
        <v>এস,এস,সি</v>
      </c>
      <c r="N22" s="41">
        <f>IF('All Form Data'!AA24="","",'All Form Data'!AA24)</f>
        <v>2019</v>
      </c>
      <c r="O22" s="41" t="str">
        <f>IF('All Form Data'!Q24="","",'All Form Data'!Q24)</f>
        <v/>
      </c>
      <c r="P22" s="41" t="str">
        <f>IF('All Form Data'!AD24="","",'All Form Data'!AD24)</f>
        <v>না</v>
      </c>
      <c r="Q22" s="41" t="str">
        <f>IF('All Form Data'!AF24="","",'All Form Data'!AF24)</f>
        <v>হ্যাঁ</v>
      </c>
      <c r="R22" s="237" t="str">
        <f>IF('All Form Data'!AG24="","",'All Form Data'!AG24)</f>
        <v>Low Vission</v>
      </c>
      <c r="S22" s="72"/>
      <c r="T22" s="72" t="str">
        <f>IF('All Form Data'!AQ24="C","Kw¤c‡U›U",IF('All Form Data'!AQ24="NYC","bU B‡qU Kw¤c‡U›U",""))</f>
        <v/>
      </c>
    </row>
    <row r="23" spans="1:20" ht="39.950000000000003" customHeight="1" x14ac:dyDescent="0.25">
      <c r="A23" s="160">
        <v>17</v>
      </c>
      <c r="B23" s="165">
        <f>IF('All Form Data'!C25="","",'All Form Data'!C25)</f>
        <v>250111898</v>
      </c>
      <c r="C23" s="41" t="str">
        <f>IF('All Form Data'!F25="","",'All Form Data'!F25)</f>
        <v>রাহাত হোসেন শাহিন</v>
      </c>
      <c r="D23" s="41" t="str">
        <f>IF('All Form Data'!I25="","",'All Form Data'!I25)</f>
        <v>শামসুল আলম</v>
      </c>
      <c r="E23" s="41" t="str">
        <f>IF('All Form Data'!K25="","",'All Form Data'!K25)</f>
        <v>বিবি আয়শা</v>
      </c>
      <c r="F23" s="55" t="str">
        <f>IF('All Form Data'!N25="","",'All Form Data'!N25)</f>
        <v>01855839329</v>
      </c>
      <c r="G23" s="90" t="str">
        <f>IF('All Form Data'!M25="","",'All Form Data'!M25)</f>
        <v>20061516124108762</v>
      </c>
      <c r="H23" s="90" t="str">
        <f>IF('All Form Data'!L25="NID","GbAvBwW",IF('All Form Data'!L25="BCN","Rb¥mb`",""))</f>
        <v>Rb¥mb`</v>
      </c>
      <c r="I23" s="86" t="str">
        <f>IF('All Form Data'!G25="","",'All Form Data'!G25)</f>
        <v>01.01.2006</v>
      </c>
      <c r="J23" s="86" t="str">
        <f>IF('All Form Data'!T25="","",'All Form Data'!T25)</f>
        <v>চরলক্ষ্যা, কর্ণফুলী, চট্টগ্রাম।</v>
      </c>
      <c r="K23" s="86" t="str">
        <f>IF('All Form Data'!U25="","",'All Form Data'!U25)</f>
        <v>চরলক্ষ্যা, কর্ণফুলী, চট্টগ্রাম।</v>
      </c>
      <c r="L23" s="86" t="str">
        <f>IF('All Form Data'!W25="","",'All Form Data'!W25)</f>
        <v>চট্টগ্রাম</v>
      </c>
      <c r="M23" s="41" t="str">
        <f>IF('All Form Data'!Y25="","",'All Form Data'!Y25)</f>
        <v>এস,এস,সি</v>
      </c>
      <c r="N23" s="41">
        <f>IF('All Form Data'!AA25="","",'All Form Data'!AA25)</f>
        <v>2022</v>
      </c>
      <c r="O23" s="41" t="str">
        <f>IF('All Form Data'!Q25="","",'All Form Data'!Q25)</f>
        <v/>
      </c>
      <c r="P23" s="41" t="str">
        <f>IF('All Form Data'!AD25="","",'All Form Data'!AD25)</f>
        <v>না</v>
      </c>
      <c r="Q23" s="41" t="str">
        <f>IF('All Form Data'!AF25="","",'All Form Data'!AF25)</f>
        <v>না</v>
      </c>
      <c r="R23" s="237" t="str">
        <f>IF('All Form Data'!AG25="","",'All Form Data'!AG25)</f>
        <v/>
      </c>
      <c r="S23" s="72"/>
      <c r="T23" s="72" t="str">
        <f>IF('All Form Data'!AQ25="C","Kw¤c‡U›U",IF('All Form Data'!AQ25="NYC","bU B‡qU Kw¤c‡U›U",""))</f>
        <v/>
      </c>
    </row>
    <row r="24" spans="1:20" ht="39.950000000000003" customHeight="1" x14ac:dyDescent="0.25">
      <c r="A24" s="160">
        <v>18</v>
      </c>
      <c r="B24" s="165">
        <f>IF('All Form Data'!C26="","",'All Form Data'!C26)</f>
        <v>250111901</v>
      </c>
      <c r="C24" s="41" t="str">
        <f>IF('All Form Data'!F26="","",'All Form Data'!F26)</f>
        <v>নবর্ষি দেওয়ান</v>
      </c>
      <c r="D24" s="41" t="str">
        <f>IF('All Form Data'!I26="","",'All Form Data'!I26)</f>
        <v>গৌরী শেখর দেওয়ান</v>
      </c>
      <c r="E24" s="41" t="str">
        <f>IF('All Form Data'!K26="","",'All Form Data'!K26)</f>
        <v>কাবেরী চাকমা</v>
      </c>
      <c r="F24" s="55" t="str">
        <f>IF('All Form Data'!N26="","",'All Form Data'!N26)</f>
        <v>01878499819</v>
      </c>
      <c r="G24" s="90" t="str">
        <f>IF('All Form Data'!M26="","",'All Form Data'!M26)</f>
        <v>6903940077</v>
      </c>
      <c r="H24" s="90" t="str">
        <f>IF('All Form Data'!L26="NID","GbAvBwW",IF('All Form Data'!L26="BCN","Rb¥mb`",""))</f>
        <v>GbAvBwW</v>
      </c>
      <c r="I24" s="86" t="str">
        <f>IF('All Form Data'!G26="","",'All Form Data'!G26)</f>
        <v>17.06.1996</v>
      </c>
      <c r="J24" s="86" t="str">
        <f>IF('All Form Data'!T26="","",'All Form Data'!T26)</f>
        <v>বোরাদন,দীঘিনালা,খাগড়াছড়ি,চট্টগ্রাম।</v>
      </c>
      <c r="K24" s="86" t="str">
        <f>IF('All Form Data'!U26="","",'All Form Data'!U26)</f>
        <v>শাহেনশাহ বিল্ডিং, ফ্রিপোর্ট, বন্দর, চট্টগ্রাম।</v>
      </c>
      <c r="L24" s="86" t="str">
        <f>IF('All Form Data'!W26="","",'All Form Data'!W26)</f>
        <v>চট্টগ্রাম</v>
      </c>
      <c r="M24" s="41" t="str">
        <f>IF('All Form Data'!Y26="","",'All Form Data'!Y26)</f>
        <v>এস,এস,সি</v>
      </c>
      <c r="N24" s="41">
        <f>IF('All Form Data'!AA26="","",'All Form Data'!AA26)</f>
        <v>2012</v>
      </c>
      <c r="O24" s="41" t="str">
        <f>IF('All Form Data'!Q26="","",'All Form Data'!Q26)</f>
        <v/>
      </c>
      <c r="P24" s="41" t="str">
        <f>IF('All Form Data'!AD26="","",'All Form Data'!AD26)</f>
        <v>হ্যাঁ</v>
      </c>
      <c r="Q24" s="41" t="str">
        <f>IF('All Form Data'!AF26="","",'All Form Data'!AF26)</f>
        <v>না</v>
      </c>
      <c r="R24" s="237" t="str">
        <f>IF('All Form Data'!AG26="","",'All Form Data'!AG26)</f>
        <v/>
      </c>
      <c r="S24" s="72"/>
      <c r="T24" s="72" t="str">
        <f>IF('All Form Data'!AQ26="C","Kw¤c‡U›U",IF('All Form Data'!AQ26="NYC","bU B‡qU Kw¤c‡U›U",""))</f>
        <v/>
      </c>
    </row>
    <row r="25" spans="1:20" ht="39.950000000000003" customHeight="1" x14ac:dyDescent="0.25">
      <c r="A25" s="160">
        <v>19</v>
      </c>
      <c r="B25" s="165">
        <f>IF('All Form Data'!C27="","",'All Form Data'!C27)</f>
        <v>250111903</v>
      </c>
      <c r="C25" s="41" t="str">
        <f>IF('All Form Data'!F27="","",'All Form Data'!F27)</f>
        <v>মোঃ বেল্লাল খান</v>
      </c>
      <c r="D25" s="41" t="str">
        <f>IF('All Form Data'!I27="","",'All Form Data'!I27)</f>
        <v>আব্দূল লতিফ খান</v>
      </c>
      <c r="E25" s="41" t="str">
        <f>IF('All Form Data'!K27="","",'All Form Data'!K27)</f>
        <v>বিলকিস বেগম</v>
      </c>
      <c r="F25" s="55" t="str">
        <f>IF('All Form Data'!N27="","",'All Form Data'!N27)</f>
        <v>01585465168</v>
      </c>
      <c r="G25" s="90" t="str">
        <f>IF('All Form Data'!M27="","",'All Form Data'!M27)</f>
        <v>20064614379100939</v>
      </c>
      <c r="H25" s="90" t="str">
        <f>IF('All Form Data'!L27="NID","GbAvBwW",IF('All Form Data'!L27="BCN","Rb¥mb`",""))</f>
        <v>Rb¥mb`</v>
      </c>
      <c r="I25" s="86" t="str">
        <f>IF('All Form Data'!G27="","",'All Form Data'!G27)</f>
        <v>09.09.2006</v>
      </c>
      <c r="J25" s="86" t="str">
        <f>IF('All Form Data'!T27="","",'All Form Data'!T27)</f>
        <v>বেতছড়ি,30 নং.বড় মেরুং.দীঘিনালা-4420.খাগড়াছড়ি।</v>
      </c>
      <c r="K25" s="86" t="str">
        <f>IF('All Form Data'!U27="","",'All Form Data'!U27)</f>
        <v>বাইজিদ,চট্টগ্রাম।</v>
      </c>
      <c r="L25" s="86" t="str">
        <f>IF('All Form Data'!W27="","",'All Form Data'!W27)</f>
        <v>খাগড়াছড়ি</v>
      </c>
      <c r="M25" s="41" t="str">
        <f>IF('All Form Data'!Y27="","",'All Form Data'!Y27)</f>
        <v>এস,এস,সি</v>
      </c>
      <c r="N25" s="41">
        <f>IF('All Form Data'!AA27="","",'All Form Data'!AA27)</f>
        <v>2023</v>
      </c>
      <c r="O25" s="41" t="str">
        <f>IF('All Form Data'!Q27="","",'All Form Data'!Q27)</f>
        <v/>
      </c>
      <c r="P25" s="41" t="str">
        <f>IF('All Form Data'!AD27="","",'All Form Data'!AD27)</f>
        <v>না</v>
      </c>
      <c r="Q25" s="41" t="str">
        <f>IF('All Form Data'!AF27="","",'All Form Data'!AF27)</f>
        <v>না</v>
      </c>
      <c r="R25" s="237" t="str">
        <f>IF('All Form Data'!AG27="","",'All Form Data'!AG27)</f>
        <v/>
      </c>
      <c r="S25" s="72"/>
      <c r="T25" s="72" t="str">
        <f>IF('All Form Data'!AQ27="C","Kw¤c‡U›U",IF('All Form Data'!AQ27="NYC","bU B‡qU Kw¤c‡U›U",""))</f>
        <v/>
      </c>
    </row>
    <row r="26" spans="1:20" ht="39.950000000000003" customHeight="1" x14ac:dyDescent="0.25">
      <c r="A26" s="160">
        <v>20</v>
      </c>
      <c r="B26" s="165">
        <f>IF('All Form Data'!C28="","",'All Form Data'!C28)</f>
        <v>250111907</v>
      </c>
      <c r="C26" s="41" t="str">
        <f>IF('All Form Data'!F28="","",'All Form Data'!F28)</f>
        <v>অর্ক নাথ অংকন</v>
      </c>
      <c r="D26" s="41" t="str">
        <f>IF('All Form Data'!I28="","",'All Form Data'!I28)</f>
        <v>গৌরাঙ্গ নাথ</v>
      </c>
      <c r="E26" s="41" t="str">
        <f>IF('All Form Data'!K28="","",'All Form Data'!K28)</f>
        <v>বাপ্পি দেবী</v>
      </c>
      <c r="F26" s="55" t="str">
        <f>IF('All Form Data'!N28="","",'All Form Data'!N28)</f>
        <v>01586238425</v>
      </c>
      <c r="G26" s="90" t="str">
        <f>IF('All Form Data'!M28="","",'All Form Data'!M28)</f>
        <v>20071591615105088</v>
      </c>
      <c r="H26" s="90" t="str">
        <f>IF('All Form Data'!L28="NID","GbAvBwW",IF('All Form Data'!L28="BCN","Rb¥mb`",""))</f>
        <v>Rb¥mb`</v>
      </c>
      <c r="I26" s="86" t="str">
        <f>IF('All Form Data'!G28="","",'All Form Data'!G28)</f>
        <v>23,08,2007</v>
      </c>
      <c r="J26" s="86" t="str">
        <f>IF('All Form Data'!T28="","",'All Form Data'!T28)</f>
        <v>টাকোটা, আনোয়ারা, চট্টগ্রাম</v>
      </c>
      <c r="K26" s="86" t="str">
        <f>IF('All Form Data'!U28="","",'All Form Data'!U28)</f>
        <v>হালিশহর। চট্টগ্রাম,</v>
      </c>
      <c r="L26" s="86" t="str">
        <f>IF('All Form Data'!W28="","",'All Form Data'!W28)</f>
        <v>খাগড়াছড়ি</v>
      </c>
      <c r="M26" s="41" t="str">
        <f>IF('All Form Data'!Y28="","",'All Form Data'!Y28)</f>
        <v>এস,এস,সি</v>
      </c>
      <c r="N26" s="41">
        <f>IF('All Form Data'!AA28="","",'All Form Data'!AA28)</f>
        <v>2023</v>
      </c>
      <c r="O26" s="41" t="str">
        <f>IF('All Form Data'!Q28="","",'All Form Data'!Q28)</f>
        <v/>
      </c>
      <c r="P26" s="41" t="str">
        <f>IF('All Form Data'!AD28="","",'All Form Data'!AD28)</f>
        <v>না</v>
      </c>
      <c r="Q26" s="41" t="str">
        <f>IF('All Form Data'!AF28="","",'All Form Data'!AF28)</f>
        <v>হ্যাঁ</v>
      </c>
      <c r="R26" s="237" t="str">
        <f>IF('All Form Data'!AG28="","",'All Form Data'!AG28)</f>
        <v>Low Vission</v>
      </c>
      <c r="S26" s="72"/>
      <c r="T26" s="72" t="str">
        <f>IF('All Form Data'!AQ28="C","Kw¤c‡U›U",IF('All Form Data'!AQ28="NYC","bU B‡qU Kw¤c‡U›U",""))</f>
        <v/>
      </c>
    </row>
    <row r="27" spans="1:20" ht="39.950000000000003" customHeight="1" x14ac:dyDescent="0.25">
      <c r="A27" s="160">
        <v>21</v>
      </c>
      <c r="B27" s="165">
        <f>IF('All Form Data'!C29="","",'All Form Data'!C29)</f>
        <v>250111910</v>
      </c>
      <c r="C27" s="41" t="str">
        <f>IF('All Form Data'!F29="","",'All Form Data'!F29)</f>
        <v>মোঃ আবরার ওয়াসিফ</v>
      </c>
      <c r="D27" s="41" t="str">
        <f>IF('All Form Data'!I29="","",'All Form Data'!I29)</f>
        <v>মোঃ আলা উদ্দীন</v>
      </c>
      <c r="E27" s="41" t="str">
        <f>IF('All Form Data'!K29="","",'All Form Data'!K29)</f>
        <v>লুৎফুন নাহার</v>
      </c>
      <c r="F27" s="55" t="str">
        <f>IF('All Form Data'!N29="","",'All Form Data'!N29)</f>
        <v>01843649633</v>
      </c>
      <c r="G27" s="90" t="str">
        <f>IF('All Form Data'!M29="","",'All Form Data'!M29)</f>
        <v>20077512171035670</v>
      </c>
      <c r="H27" s="90" t="str">
        <f>IF('All Form Data'!L29="NID","GbAvBwW",IF('All Form Data'!L29="BCN","Rb¥mb`",""))</f>
        <v>Rb¥mb`</v>
      </c>
      <c r="I27" s="86" t="str">
        <f>IF('All Form Data'!G29="","",'All Form Data'!G29)</f>
        <v>04.10.2007</v>
      </c>
      <c r="J27" s="86" t="str">
        <f>IF('All Form Data'!T29="","",'All Form Data'!T29)</f>
        <v>আবুল খায়েরের বাড়ি সারেং.রামপুর.কোম্পানী গঞ্জ,নোয়াখালী।</v>
      </c>
      <c r="K27" s="86" t="str">
        <f>IF('All Form Data'!U29="","",'All Form Data'!U29)</f>
        <v>গ্রীন ভিউ, পাঁচলাইশ, চট্টগ্রাম।</v>
      </c>
      <c r="L27" s="86" t="str">
        <f>IF('All Form Data'!W29="","",'All Form Data'!W29)</f>
        <v>নোয়াখালী</v>
      </c>
      <c r="M27" s="41" t="str">
        <f>IF('All Form Data'!Y29="","",'All Form Data'!Y29)</f>
        <v>জে,এস,সি</v>
      </c>
      <c r="N27" s="41">
        <f>IF('All Form Data'!AA29="","",'All Form Data'!AA29)</f>
        <v>2024</v>
      </c>
      <c r="O27" s="41" t="str">
        <f>IF('All Form Data'!Q29="","",'All Form Data'!Q29)</f>
        <v/>
      </c>
      <c r="P27" s="41" t="str">
        <f>IF('All Form Data'!AD29="","",'All Form Data'!AD29)</f>
        <v>না</v>
      </c>
      <c r="Q27" s="41" t="str">
        <f>IF('All Form Data'!AF29="","",'All Form Data'!AF29)</f>
        <v>না</v>
      </c>
      <c r="R27" s="237" t="str">
        <f>IF('All Form Data'!AG29="","",'All Form Data'!AG29)</f>
        <v/>
      </c>
      <c r="S27" s="72"/>
      <c r="T27" s="72" t="str">
        <f>IF('All Form Data'!AQ29="C","Kw¤c‡U›U",IF('All Form Data'!AQ29="NYC","bU B‡qU Kw¤c‡U›U",""))</f>
        <v/>
      </c>
    </row>
    <row r="28" spans="1:20" ht="39.950000000000003" customHeight="1" x14ac:dyDescent="0.25">
      <c r="A28" s="160">
        <v>22</v>
      </c>
      <c r="B28" s="165">
        <f>IF('All Form Data'!C30="","",'All Form Data'!C30)</f>
        <v>250111911</v>
      </c>
      <c r="C28" s="41" t="str">
        <f>IF('All Form Data'!F30="","",'All Form Data'!F30)</f>
        <v>মোহাম্মদ আব্দুল আল ফাহাদ</v>
      </c>
      <c r="D28" s="41" t="str">
        <f>IF('All Form Data'!I30="","",'All Form Data'!I30)</f>
        <v>মোহাম্মদ আব্দুল আলিম</v>
      </c>
      <c r="E28" s="41" t="str">
        <f>IF('All Form Data'!K30="","",'All Form Data'!K30)</f>
        <v>রিজিয়া বেগম</v>
      </c>
      <c r="F28" s="55" t="str">
        <f>IF('All Form Data'!N30="","",'All Form Data'!N30)</f>
        <v>01975196567</v>
      </c>
      <c r="G28" s="90" t="str">
        <f>IF('All Form Data'!M30="","",'All Form Data'!M30)</f>
        <v>4218937656</v>
      </c>
      <c r="H28" s="90" t="str">
        <f>IF('All Form Data'!L30="NID","GbAvBwW",IF('All Form Data'!L30="BCN","Rb¥mb`",""))</f>
        <v>GbAvBwW</v>
      </c>
      <c r="I28" s="86" t="str">
        <f>IF('All Form Data'!G30="","",'All Form Data'!G30)</f>
        <v>15.10.2006</v>
      </c>
      <c r="J28" s="86" t="str">
        <f>IF('All Form Data'!T30="","",'All Form Data'!T30)</f>
        <v>অলি আহমদ মিয়ার বাড়ি, হোরিহোরপুর, চৈতেন্যের হাট, মিরশ্বরাই, চট্টগ্রাম।</v>
      </c>
      <c r="K28" s="86" t="str">
        <f>IF('All Form Data'!U30="","",'All Form Data'!U30)</f>
        <v>ওয়্যারলেস মুরগির ফার্ম,পিটিআই,খুলশী,চট্টগ্রাম।</v>
      </c>
      <c r="L28" s="86" t="str">
        <f>IF('All Form Data'!W30="","",'All Form Data'!W30)</f>
        <v>চট্টগ্রাম</v>
      </c>
      <c r="M28" s="41" t="str">
        <f>IF('All Form Data'!Y30="","",'All Form Data'!Y30)</f>
        <v>এস,এস,সি</v>
      </c>
      <c r="N28" s="41">
        <f>IF('All Form Data'!AA30="","",'All Form Data'!AA30)</f>
        <v>2023</v>
      </c>
      <c r="O28" s="41" t="str">
        <f>IF('All Form Data'!Q30="","",'All Form Data'!Q30)</f>
        <v/>
      </c>
      <c r="P28" s="41" t="str">
        <f>IF('All Form Data'!AD30="","",'All Form Data'!AD30)</f>
        <v>না</v>
      </c>
      <c r="Q28" s="41" t="str">
        <f>IF('All Form Data'!AF30="","",'All Form Data'!AF30)</f>
        <v>না</v>
      </c>
      <c r="R28" s="237" t="str">
        <f>IF('All Form Data'!AG30="","",'All Form Data'!AG30)</f>
        <v/>
      </c>
      <c r="S28" s="72"/>
      <c r="T28" s="72" t="str">
        <f>IF('All Form Data'!AQ30="C","Kw¤c‡U›U",IF('All Form Data'!AQ30="NYC","bU B‡qU Kw¤c‡U›U",""))</f>
        <v/>
      </c>
    </row>
    <row r="29" spans="1:20" ht="39.950000000000003" customHeight="1" x14ac:dyDescent="0.25">
      <c r="A29" s="160">
        <v>23</v>
      </c>
      <c r="B29" s="165">
        <f>IF('All Form Data'!C31="","",'All Form Data'!C31)</f>
        <v>250111913</v>
      </c>
      <c r="C29" s="41" t="str">
        <f>IF('All Form Data'!F31="","",'All Form Data'!F31)</f>
        <v>হাসনাত ফাহিম</v>
      </c>
      <c r="D29" s="41" t="str">
        <f>IF('All Form Data'!I31="","",'All Form Data'!I31)</f>
        <v>মোঃইলিয়াছ</v>
      </c>
      <c r="E29" s="41" t="str">
        <f>IF('All Form Data'!K31="","",'All Form Data'!K31)</f>
        <v>ফাতেমা বেগম</v>
      </c>
      <c r="F29" s="55" t="str">
        <f>IF('All Form Data'!N31="","",'All Form Data'!N31)</f>
        <v>01871892929</v>
      </c>
      <c r="G29" s="90" t="str">
        <f>IF('All Form Data'!M31="","",'All Form Data'!M31)</f>
        <v>1046446744</v>
      </c>
      <c r="H29" s="90" t="str">
        <f>IF('All Form Data'!L31="NID","GbAvBwW",IF('All Form Data'!L31="BCN","Rb¥mb`",""))</f>
        <v>GbAvBwW</v>
      </c>
      <c r="I29" s="86" t="str">
        <f>IF('All Form Data'!G31="","",'All Form Data'!G31)</f>
        <v>03.10.2002</v>
      </c>
      <c r="J29" s="86" t="str">
        <f>IF('All Form Data'!T31="","",'All Form Data'!T31)</f>
        <v>সাতঘোরিয়া, শিবেরহাট, সন্দ্বীপ, চট্টগ্রাম।</v>
      </c>
      <c r="K29" s="86" t="str">
        <f>IF('All Form Data'!U31="","",'All Form Data'!U31)</f>
        <v>বাড়ি নং-১২, ব্লক নং, -এ. হালিশহর, চট্টগ্রাম।</v>
      </c>
      <c r="L29" s="86" t="str">
        <f>IF('All Form Data'!W31="","",'All Form Data'!W31)</f>
        <v>সন্দীপ</v>
      </c>
      <c r="M29" s="41" t="str">
        <f>IF('All Form Data'!Y31="","",'All Form Data'!Y31)</f>
        <v>এস,এস,সি</v>
      </c>
      <c r="N29" s="41">
        <f>IF('All Form Data'!AA31="","",'All Form Data'!AA31)</f>
        <v>2019</v>
      </c>
      <c r="O29" s="41" t="str">
        <f>IF('All Form Data'!Q31="","",'All Form Data'!Q31)</f>
        <v/>
      </c>
      <c r="P29" s="41" t="str">
        <f>IF('All Form Data'!AD31="","",'All Form Data'!AD31)</f>
        <v>না</v>
      </c>
      <c r="Q29" s="41" t="str">
        <f>IF('All Form Data'!AF31="","",'All Form Data'!AF31)</f>
        <v>না</v>
      </c>
      <c r="R29" s="237" t="str">
        <f>IF('All Form Data'!AG31="","",'All Form Data'!AG31)</f>
        <v/>
      </c>
      <c r="S29" s="72"/>
      <c r="T29" s="72" t="str">
        <f>IF('All Form Data'!AQ31="C","Kw¤c‡U›U",IF('All Form Data'!AQ31="NYC","bU B‡qU Kw¤c‡U›U",""))</f>
        <v/>
      </c>
    </row>
    <row r="30" spans="1:20" ht="39.950000000000003" customHeight="1" thickBot="1" x14ac:dyDescent="0.3">
      <c r="A30" s="160">
        <v>24</v>
      </c>
      <c r="B30" s="165">
        <f>IF('All Form Data'!C32="","",'All Form Data'!C32)</f>
        <v>250111915</v>
      </c>
      <c r="C30" s="41" t="str">
        <f>IF('All Form Data'!F32="","",'All Form Data'!F32)</f>
        <v>মোঃ কামরুল হাসান</v>
      </c>
      <c r="D30" s="41" t="str">
        <f>IF('All Form Data'!I32="","",'All Form Data'!I32)</f>
        <v>মোঃ শামসুল আলম</v>
      </c>
      <c r="E30" s="41" t="str">
        <f>IF('All Form Data'!K32="","",'All Form Data'!K32)</f>
        <v>খতিজা বেগম</v>
      </c>
      <c r="F30" s="55" t="str">
        <f>IF('All Form Data'!N32="","",'All Form Data'!N32)</f>
        <v>01854189622</v>
      </c>
      <c r="G30" s="90" t="str">
        <f>IF('All Form Data'!M32="","",'All Form Data'!M32)</f>
        <v>20061518647131789</v>
      </c>
      <c r="H30" s="90" t="str">
        <f>IF('All Form Data'!L32="NID","GbAvBwW",IF('All Form Data'!L32="BCN","Rb¥mb`",""))</f>
        <v>Rb¥mb`</v>
      </c>
      <c r="I30" s="86" t="str">
        <f>IF('All Form Data'!G32="","",'All Form Data'!G32)</f>
        <v>27.02.2006</v>
      </c>
      <c r="J30" s="86" t="e">
        <f>IF('All Form Data'!#REF!="","",'All Form Data'!#REF!)</f>
        <v>#REF!</v>
      </c>
      <c r="K30" s="86" t="str">
        <f>IF('All Form Data'!U32="","",'All Form Data'!U32)</f>
        <v>দক্ষিণ আখির পুর.মুছজিদ্দা,কুমিরা,সীতাকুন্ড,চট্টগ্রাম।</v>
      </c>
      <c r="L30" s="86" t="str">
        <f>IF('All Form Data'!W32="","",'All Form Data'!W32)</f>
        <v>চট্টগ্রাম</v>
      </c>
      <c r="M30" s="41" t="str">
        <f>IF('All Form Data'!Y32="","",'All Form Data'!Y32)</f>
        <v>এস,এস,সি</v>
      </c>
      <c r="N30" s="169">
        <f>IF('All Form Data'!AA32="","",'All Form Data'!AA32)</f>
        <v>2025</v>
      </c>
      <c r="O30" s="169" t="str">
        <f>IF('All Form Data'!Q32="","",'All Form Data'!Q32)</f>
        <v/>
      </c>
      <c r="P30" s="41" t="str">
        <f>IF('All Form Data'!AD32="","",'All Form Data'!AD32)</f>
        <v>না</v>
      </c>
      <c r="Q30" s="169" t="str">
        <f>IF('All Form Data'!AF32="","",'All Form Data'!AF32)</f>
        <v>না</v>
      </c>
      <c r="R30" s="170" t="str">
        <f>IF('All Form Data'!AG32="","",'All Form Data'!AG32)</f>
        <v/>
      </c>
      <c r="S30" s="171"/>
      <c r="T30" s="171" t="str">
        <f>IF('All Form Data'!AQ32="C","Kw¤c‡U›U",IF('All Form Data'!AQ32="NYC","bU B‡qU Kw¤c‡U›U",""))</f>
        <v/>
      </c>
    </row>
    <row r="31" spans="1:20" ht="39.950000000000003" customHeight="1" thickBot="1" x14ac:dyDescent="0.3">
      <c r="A31" s="56"/>
      <c r="B31" s="39"/>
      <c r="C31" s="40"/>
      <c r="D31" s="40"/>
      <c r="E31" s="39"/>
      <c r="F31" s="39"/>
      <c r="G31" s="39"/>
      <c r="H31" s="39"/>
      <c r="I31" s="167"/>
      <c r="J31" s="167"/>
      <c r="K31" s="167"/>
      <c r="L31" s="167"/>
      <c r="M31" s="172"/>
      <c r="N31" s="173" t="s">
        <v>475</v>
      </c>
      <c r="O31" s="174">
        <f>COUNTIF(O7:O30,N31)</f>
        <v>0</v>
      </c>
      <c r="P31" s="40"/>
      <c r="Q31" s="612" t="s">
        <v>476</v>
      </c>
      <c r="R31" s="613"/>
      <c r="S31" s="613"/>
      <c r="T31" s="175">
        <f>COUNTIF(T7:T30,Q31)</f>
        <v>0</v>
      </c>
    </row>
    <row r="32" spans="1:20" ht="39.950000000000003" customHeight="1" thickBot="1" x14ac:dyDescent="0.3">
      <c r="A32" s="56"/>
      <c r="B32" s="57"/>
      <c r="C32" s="40"/>
      <c r="D32" s="40"/>
      <c r="E32" s="39"/>
      <c r="F32" s="167"/>
      <c r="G32" s="39"/>
      <c r="H32" s="39"/>
      <c r="I32" s="167"/>
      <c r="J32" s="167"/>
      <c r="K32" s="167"/>
      <c r="L32" s="167"/>
      <c r="M32" s="172"/>
      <c r="N32" s="173" t="s">
        <v>474</v>
      </c>
      <c r="O32" s="174">
        <f>COUNTIF(O8:O30,N32)</f>
        <v>0</v>
      </c>
      <c r="P32" s="40"/>
      <c r="Q32" s="614" t="s">
        <v>477</v>
      </c>
      <c r="R32" s="615"/>
      <c r="S32" s="615"/>
      <c r="T32" s="175">
        <f>COUNTIF(T8:T30,Q32)</f>
        <v>0</v>
      </c>
    </row>
    <row r="33" spans="1:20" ht="39.950000000000003" customHeight="1" x14ac:dyDescent="0.25">
      <c r="A33" s="56"/>
      <c r="B33" s="57"/>
      <c r="C33" s="40"/>
      <c r="D33" s="40"/>
      <c r="E33" s="39"/>
      <c r="F33" s="167"/>
      <c r="G33" s="39"/>
      <c r="H33" s="39"/>
      <c r="I33" s="167"/>
      <c r="J33" s="167"/>
      <c r="K33" s="167"/>
      <c r="L33" s="167"/>
      <c r="M33" s="40"/>
      <c r="N33" s="40"/>
      <c r="O33" s="40"/>
      <c r="P33" s="40"/>
      <c r="Q33" s="40"/>
      <c r="R33" s="40"/>
      <c r="S33" s="167"/>
      <c r="T33" s="167"/>
    </row>
    <row r="34" spans="1:20" ht="39.950000000000003" customHeight="1" x14ac:dyDescent="0.25">
      <c r="A34" s="56"/>
      <c r="B34" s="57"/>
      <c r="C34" s="40"/>
      <c r="D34" s="40"/>
      <c r="E34" s="39"/>
      <c r="F34" s="167"/>
      <c r="G34" s="39"/>
      <c r="H34" s="39"/>
      <c r="I34" s="167"/>
      <c r="J34" s="167"/>
      <c r="K34" s="167"/>
      <c r="L34" s="167"/>
      <c r="M34" s="40"/>
      <c r="N34" s="40"/>
      <c r="O34" s="40"/>
      <c r="P34" s="40"/>
      <c r="Q34" s="40"/>
      <c r="R34" s="40"/>
      <c r="S34" s="167"/>
      <c r="T34" s="167"/>
    </row>
    <row r="35" spans="1:20" ht="39.950000000000003" customHeight="1" x14ac:dyDescent="0.25">
      <c r="A35" s="57"/>
      <c r="B35" s="57"/>
      <c r="C35" s="40"/>
      <c r="D35" s="40"/>
      <c r="E35" s="39"/>
      <c r="F35" s="167"/>
      <c r="G35" s="39"/>
      <c r="H35" s="39"/>
      <c r="I35" s="167"/>
      <c r="J35" s="167"/>
      <c r="K35" s="167"/>
      <c r="L35" s="167"/>
      <c r="M35" s="40"/>
      <c r="N35" s="40"/>
      <c r="O35" s="40"/>
      <c r="P35" s="40"/>
      <c r="Q35" s="40"/>
      <c r="R35" s="40"/>
      <c r="S35" s="167"/>
      <c r="T35" s="167"/>
    </row>
    <row r="36" spans="1:20" ht="39.950000000000003" customHeight="1" x14ac:dyDescent="0.25">
      <c r="A36" s="57"/>
      <c r="B36" s="39"/>
      <c r="C36" s="40"/>
      <c r="D36" s="40"/>
      <c r="E36" s="39"/>
      <c r="F36" s="39"/>
      <c r="G36" s="57"/>
      <c r="H36" s="57"/>
      <c r="I36" s="167"/>
      <c r="J36" s="167"/>
      <c r="K36" s="167"/>
      <c r="L36" s="167"/>
      <c r="M36" s="40"/>
      <c r="N36" s="40"/>
      <c r="O36" s="40"/>
      <c r="P36" s="40"/>
      <c r="Q36" s="40"/>
      <c r="R36" s="40"/>
      <c r="S36" s="167"/>
      <c r="T36" s="167"/>
    </row>
    <row r="37" spans="1:20" ht="39.950000000000003" customHeight="1" x14ac:dyDescent="0.25">
      <c r="A37" s="57"/>
      <c r="B37" s="39"/>
      <c r="C37" s="40"/>
      <c r="D37" s="40"/>
      <c r="E37" s="39"/>
      <c r="F37" s="39"/>
      <c r="G37" s="57"/>
      <c r="H37" s="57"/>
      <c r="I37" s="167"/>
      <c r="J37" s="167"/>
      <c r="K37" s="167"/>
      <c r="L37" s="167"/>
      <c r="M37" s="40"/>
      <c r="N37" s="40"/>
      <c r="O37" s="40"/>
      <c r="P37" s="40"/>
      <c r="Q37" s="40"/>
      <c r="R37" s="40"/>
      <c r="S37" s="167"/>
      <c r="T37" s="167"/>
    </row>
    <row r="38" spans="1:20" ht="39.950000000000003" customHeight="1" x14ac:dyDescent="0.25">
      <c r="A38" s="57"/>
      <c r="B38" s="57"/>
      <c r="C38" s="40"/>
      <c r="D38" s="40"/>
      <c r="E38" s="39"/>
      <c r="F38" s="39"/>
      <c r="G38" s="57"/>
      <c r="H38" s="57"/>
      <c r="I38" s="167"/>
      <c r="J38" s="167"/>
      <c r="K38" s="167"/>
      <c r="L38" s="167"/>
      <c r="M38" s="40"/>
      <c r="N38" s="40"/>
      <c r="O38" s="40"/>
      <c r="P38" s="40"/>
      <c r="Q38" s="40"/>
      <c r="R38" s="40"/>
      <c r="S38" s="167"/>
      <c r="T38" s="167"/>
    </row>
    <row r="39" spans="1:20" ht="39.950000000000003" customHeight="1" x14ac:dyDescent="0.25">
      <c r="A39" s="57"/>
      <c r="B39" s="57"/>
      <c r="C39" s="40"/>
      <c r="D39" s="40"/>
      <c r="E39" s="39"/>
      <c r="F39" s="39"/>
      <c r="G39" s="57"/>
      <c r="H39" s="57"/>
      <c r="I39" s="167"/>
      <c r="J39" s="167"/>
      <c r="K39" s="167"/>
      <c r="L39" s="167"/>
      <c r="M39" s="40"/>
      <c r="N39" s="40"/>
      <c r="O39" s="40"/>
      <c r="P39" s="40"/>
      <c r="Q39" s="40"/>
      <c r="R39" s="40"/>
      <c r="S39" s="167"/>
      <c r="T39" s="167"/>
    </row>
    <row r="40" spans="1:20" ht="39.950000000000003" customHeight="1" x14ac:dyDescent="0.25">
      <c r="A40" s="57"/>
      <c r="B40" s="57"/>
      <c r="C40" s="40"/>
      <c r="D40" s="40"/>
      <c r="E40" s="39"/>
      <c r="F40" s="39"/>
      <c r="G40" s="57"/>
      <c r="H40" s="57"/>
      <c r="I40" s="167"/>
      <c r="J40" s="167"/>
      <c r="K40" s="167"/>
      <c r="L40" s="167"/>
      <c r="M40" s="40"/>
      <c r="N40" s="40"/>
      <c r="O40" s="40"/>
      <c r="P40" s="40"/>
      <c r="Q40" s="40"/>
      <c r="R40" s="40"/>
      <c r="S40" s="167"/>
      <c r="T40" s="167"/>
    </row>
    <row r="41" spans="1:20" ht="39.950000000000003" customHeight="1" x14ac:dyDescent="0.25">
      <c r="A41" s="57"/>
      <c r="B41" s="57"/>
      <c r="C41" s="40"/>
      <c r="D41" s="40"/>
      <c r="E41" s="39"/>
      <c r="F41" s="39"/>
      <c r="G41" s="57"/>
      <c r="H41" s="57"/>
      <c r="I41" s="167"/>
      <c r="J41" s="167"/>
      <c r="K41" s="167"/>
      <c r="L41" s="167"/>
      <c r="M41" s="40"/>
      <c r="N41" s="40"/>
      <c r="O41" s="40"/>
      <c r="P41" s="40"/>
      <c r="Q41" s="40"/>
      <c r="R41" s="40"/>
      <c r="S41" s="167"/>
      <c r="T41" s="167"/>
    </row>
    <row r="42" spans="1:20" ht="39.950000000000003" customHeight="1" x14ac:dyDescent="0.25">
      <c r="A42" s="57"/>
      <c r="B42" s="57"/>
      <c r="C42" s="40"/>
      <c r="D42" s="40"/>
      <c r="E42" s="39"/>
      <c r="F42" s="39"/>
      <c r="G42" s="57"/>
      <c r="H42" s="57"/>
      <c r="I42" s="167"/>
      <c r="J42" s="167"/>
      <c r="K42" s="167"/>
      <c r="L42" s="167"/>
      <c r="M42" s="40"/>
      <c r="N42" s="40"/>
      <c r="O42" s="40"/>
      <c r="P42" s="40"/>
      <c r="Q42" s="40"/>
      <c r="R42" s="40"/>
      <c r="S42" s="167"/>
      <c r="T42" s="167"/>
    </row>
    <row r="43" spans="1:20" ht="39.950000000000003" customHeight="1" x14ac:dyDescent="0.25">
      <c r="A43" s="57"/>
      <c r="B43" s="57"/>
      <c r="C43" s="40"/>
      <c r="D43" s="40"/>
      <c r="E43" s="39"/>
      <c r="F43" s="39"/>
      <c r="G43" s="57"/>
      <c r="H43" s="57"/>
      <c r="I43" s="167"/>
      <c r="J43" s="167"/>
      <c r="K43" s="167"/>
      <c r="L43" s="167"/>
      <c r="M43" s="40"/>
      <c r="N43" s="40"/>
      <c r="O43" s="40"/>
      <c r="P43" s="40"/>
      <c r="Q43" s="40"/>
      <c r="R43" s="40"/>
      <c r="S43" s="167"/>
      <c r="T43" s="167"/>
    </row>
    <row r="44" spans="1:20" ht="39.950000000000003" customHeight="1" x14ac:dyDescent="0.25">
      <c r="A44" s="57"/>
      <c r="B44" s="57"/>
      <c r="C44" s="40"/>
      <c r="D44" s="40"/>
      <c r="E44" s="39"/>
      <c r="F44" s="39"/>
      <c r="G44" s="57"/>
      <c r="H44" s="57"/>
      <c r="I44" s="167"/>
      <c r="J44" s="167"/>
      <c r="K44" s="167"/>
      <c r="L44" s="167"/>
      <c r="M44" s="40"/>
      <c r="N44" s="40"/>
      <c r="O44" s="40"/>
      <c r="P44" s="40"/>
      <c r="Q44" s="40"/>
      <c r="R44" s="40"/>
      <c r="S44" s="167"/>
      <c r="T44" s="167"/>
    </row>
    <row r="45" spans="1:20" ht="39.950000000000003" customHeight="1" x14ac:dyDescent="0.25">
      <c r="A45" s="57"/>
      <c r="B45" s="57"/>
      <c r="C45" s="40"/>
      <c r="D45" s="40"/>
      <c r="E45" s="39"/>
      <c r="F45" s="39"/>
      <c r="G45" s="57"/>
      <c r="H45" s="57"/>
      <c r="I45" s="167"/>
      <c r="J45" s="167"/>
      <c r="K45" s="167"/>
      <c r="L45" s="167"/>
      <c r="M45" s="40"/>
      <c r="N45" s="40"/>
      <c r="O45" s="40"/>
      <c r="P45" s="40"/>
      <c r="Q45" s="40"/>
      <c r="R45" s="40"/>
      <c r="S45" s="167"/>
      <c r="T45" s="167"/>
    </row>
    <row r="46" spans="1:20" ht="39.950000000000003" customHeight="1" x14ac:dyDescent="0.25">
      <c r="A46" s="57"/>
      <c r="B46" s="57"/>
      <c r="C46" s="40"/>
      <c r="D46" s="40"/>
      <c r="E46" s="39"/>
      <c r="F46" s="167"/>
      <c r="G46" s="57"/>
      <c r="H46" s="57"/>
      <c r="I46" s="167"/>
      <c r="J46" s="167"/>
      <c r="K46" s="167"/>
      <c r="L46" s="167"/>
      <c r="M46" s="40"/>
      <c r="N46" s="40"/>
      <c r="O46" s="40"/>
      <c r="P46" s="40"/>
      <c r="Q46" s="40"/>
      <c r="R46" s="40"/>
      <c r="S46" s="167"/>
      <c r="T46" s="167"/>
    </row>
    <row r="47" spans="1:20" ht="39.950000000000003" customHeight="1" x14ac:dyDescent="0.25">
      <c r="A47" s="57"/>
      <c r="B47" s="57"/>
      <c r="C47" s="40"/>
      <c r="D47" s="40"/>
      <c r="E47" s="39"/>
      <c r="F47" s="167"/>
      <c r="G47" s="57"/>
      <c r="H47" s="57"/>
      <c r="I47" s="167"/>
      <c r="J47" s="167"/>
      <c r="K47" s="167"/>
      <c r="L47" s="167"/>
      <c r="M47" s="40"/>
      <c r="N47" s="40"/>
      <c r="O47" s="40"/>
      <c r="P47" s="40"/>
      <c r="Q47" s="40"/>
      <c r="R47" s="40"/>
      <c r="S47" s="167"/>
      <c r="T47" s="167"/>
    </row>
    <row r="48" spans="1:20" ht="39.950000000000003" customHeight="1" x14ac:dyDescent="0.25">
      <c r="A48" s="57"/>
      <c r="B48" s="57"/>
      <c r="C48" s="40"/>
      <c r="D48" s="40"/>
      <c r="E48" s="39"/>
      <c r="F48" s="167"/>
      <c r="G48" s="57"/>
      <c r="H48" s="57"/>
      <c r="I48" s="167"/>
      <c r="J48" s="167"/>
      <c r="K48" s="167"/>
      <c r="L48" s="167"/>
      <c r="M48" s="40"/>
      <c r="N48" s="40"/>
      <c r="O48" s="40"/>
      <c r="P48" s="40"/>
      <c r="Q48" s="40"/>
      <c r="R48" s="40"/>
      <c r="S48" s="167"/>
      <c r="T48" s="167"/>
    </row>
    <row r="49" spans="1:20" ht="39.950000000000003" customHeight="1" x14ac:dyDescent="0.25">
      <c r="A49" s="57"/>
      <c r="B49" s="57"/>
      <c r="C49" s="40"/>
      <c r="D49" s="40"/>
      <c r="E49" s="39"/>
      <c r="F49" s="167"/>
      <c r="G49" s="57"/>
      <c r="H49" s="57"/>
      <c r="I49" s="167"/>
      <c r="J49" s="167"/>
      <c r="K49" s="167"/>
      <c r="L49" s="167"/>
      <c r="M49" s="40"/>
      <c r="N49" s="40"/>
      <c r="O49" s="40"/>
      <c r="P49" s="40"/>
      <c r="Q49" s="40"/>
      <c r="R49" s="40"/>
      <c r="S49" s="167"/>
      <c r="T49" s="167"/>
    </row>
    <row r="50" spans="1:20" ht="39.950000000000003" customHeight="1" x14ac:dyDescent="0.25">
      <c r="A50" s="57"/>
      <c r="B50" s="57"/>
      <c r="C50" s="40"/>
      <c r="D50" s="40"/>
      <c r="E50" s="39"/>
      <c r="F50" s="167"/>
      <c r="G50" s="57"/>
      <c r="H50" s="57"/>
      <c r="I50" s="167"/>
      <c r="J50" s="167"/>
      <c r="K50" s="167"/>
      <c r="L50" s="167"/>
      <c r="M50" s="40"/>
      <c r="N50" s="40"/>
      <c r="O50" s="40"/>
      <c r="P50" s="40"/>
      <c r="Q50" s="40"/>
      <c r="R50" s="40"/>
      <c r="S50" s="167"/>
      <c r="T50" s="167"/>
    </row>
    <row r="51" spans="1:20" ht="39.950000000000003" customHeight="1" x14ac:dyDescent="0.25">
      <c r="A51" s="57"/>
      <c r="B51" s="57"/>
      <c r="C51" s="40"/>
      <c r="D51" s="40"/>
      <c r="E51" s="39"/>
      <c r="F51" s="167"/>
      <c r="G51" s="57"/>
      <c r="H51" s="57"/>
      <c r="I51" s="167"/>
      <c r="J51" s="167"/>
      <c r="K51" s="167"/>
      <c r="L51" s="167"/>
      <c r="M51" s="40"/>
      <c r="N51" s="40"/>
      <c r="O51" s="40"/>
      <c r="P51" s="40"/>
      <c r="Q51" s="40"/>
      <c r="R51" s="40"/>
      <c r="S51" s="167"/>
      <c r="T51" s="167"/>
    </row>
    <row r="52" spans="1:20" ht="39.950000000000003" customHeight="1" x14ac:dyDescent="0.25">
      <c r="A52" s="57"/>
      <c r="B52" s="57"/>
      <c r="C52" s="40"/>
      <c r="D52" s="40"/>
      <c r="E52" s="39"/>
      <c r="F52" s="167"/>
      <c r="G52" s="57"/>
      <c r="H52" s="57"/>
      <c r="I52" s="167"/>
      <c r="J52" s="167"/>
      <c r="K52" s="167"/>
      <c r="L52" s="167"/>
      <c r="M52" s="40"/>
      <c r="N52" s="40"/>
      <c r="O52" s="40"/>
      <c r="P52" s="40"/>
      <c r="Q52" s="40"/>
      <c r="R52" s="40"/>
      <c r="S52" s="167"/>
      <c r="T52" s="167"/>
    </row>
    <row r="53" spans="1:20" ht="39.950000000000003" customHeight="1" x14ac:dyDescent="0.25">
      <c r="A53" s="57"/>
      <c r="B53" s="57"/>
      <c r="C53" s="40"/>
      <c r="D53" s="40"/>
      <c r="E53" s="39"/>
      <c r="F53" s="167"/>
      <c r="G53" s="57"/>
      <c r="H53" s="57"/>
      <c r="I53" s="167"/>
      <c r="J53" s="167"/>
      <c r="K53" s="167"/>
      <c r="L53" s="167"/>
      <c r="M53" s="40"/>
      <c r="N53" s="40"/>
      <c r="O53" s="40"/>
      <c r="P53" s="40"/>
      <c r="Q53" s="40"/>
      <c r="R53" s="40"/>
      <c r="S53" s="167"/>
      <c r="T53" s="167"/>
    </row>
    <row r="54" spans="1:20" ht="39.950000000000003" customHeight="1" x14ac:dyDescent="0.25">
      <c r="A54" s="57"/>
      <c r="B54" s="57"/>
      <c r="C54" s="40"/>
      <c r="D54" s="40"/>
      <c r="E54" s="39"/>
      <c r="F54" s="167"/>
      <c r="G54" s="57"/>
      <c r="H54" s="57"/>
      <c r="I54" s="167"/>
      <c r="J54" s="167"/>
      <c r="K54" s="167"/>
      <c r="L54" s="167"/>
      <c r="M54" s="40"/>
      <c r="N54" s="40"/>
      <c r="O54" s="40"/>
      <c r="P54" s="40"/>
      <c r="Q54" s="40"/>
      <c r="R54" s="40"/>
      <c r="S54" s="167"/>
      <c r="T54" s="167"/>
    </row>
    <row r="55" spans="1:20" ht="39.950000000000003" customHeight="1" x14ac:dyDescent="0.25">
      <c r="A55" s="57"/>
      <c r="B55" s="57"/>
      <c r="C55" s="40"/>
      <c r="D55" s="40"/>
      <c r="E55" s="39"/>
      <c r="F55" s="167"/>
      <c r="G55" s="57"/>
      <c r="H55" s="57"/>
      <c r="I55" s="167"/>
      <c r="J55" s="167"/>
      <c r="K55" s="167"/>
      <c r="L55" s="167"/>
      <c r="M55" s="40"/>
      <c r="N55" s="40"/>
      <c r="O55" s="40"/>
      <c r="P55" s="40"/>
      <c r="Q55" s="40"/>
      <c r="R55" s="40"/>
      <c r="S55" s="167"/>
      <c r="T55" s="167"/>
    </row>
    <row r="56" spans="1:20" ht="39.950000000000003" customHeight="1" x14ac:dyDescent="0.25">
      <c r="A56" s="57"/>
      <c r="B56" s="57"/>
      <c r="C56" s="40"/>
      <c r="D56" s="40"/>
      <c r="E56" s="39"/>
      <c r="F56" s="167"/>
      <c r="G56" s="57"/>
      <c r="H56" s="57"/>
      <c r="I56" s="167"/>
      <c r="J56" s="167"/>
      <c r="K56" s="167"/>
      <c r="L56" s="167"/>
      <c r="M56" s="40"/>
      <c r="N56" s="40"/>
      <c r="O56" s="40"/>
      <c r="P56" s="40"/>
      <c r="Q56" s="40"/>
      <c r="R56" s="40"/>
      <c r="S56" s="167"/>
      <c r="T56" s="167"/>
    </row>
    <row r="57" spans="1:20" ht="39.950000000000003" customHeight="1" x14ac:dyDescent="0.25">
      <c r="A57" s="57"/>
      <c r="B57" s="57"/>
      <c r="C57" s="40"/>
      <c r="D57" s="40"/>
      <c r="E57" s="39"/>
      <c r="F57" s="167"/>
      <c r="G57" s="57"/>
      <c r="H57" s="57"/>
      <c r="I57" s="167"/>
      <c r="J57" s="167"/>
      <c r="K57" s="167"/>
      <c r="L57" s="167"/>
      <c r="M57" s="40"/>
      <c r="N57" s="40"/>
      <c r="O57" s="40"/>
      <c r="P57" s="40"/>
      <c r="Q57" s="40"/>
      <c r="R57" s="40"/>
      <c r="S57" s="167"/>
      <c r="T57" s="167"/>
    </row>
    <row r="58" spans="1:20" ht="39.950000000000003" customHeight="1" x14ac:dyDescent="0.25">
      <c r="A58" s="57"/>
      <c r="B58" s="57"/>
      <c r="C58" s="40"/>
      <c r="D58" s="40"/>
      <c r="E58" s="39"/>
      <c r="F58" s="167"/>
      <c r="G58" s="57"/>
      <c r="H58" s="57"/>
      <c r="I58" s="167"/>
      <c r="J58" s="167"/>
      <c r="K58" s="167"/>
      <c r="L58" s="167"/>
      <c r="M58" s="40"/>
      <c r="N58" s="40"/>
      <c r="O58" s="40"/>
      <c r="P58" s="40"/>
      <c r="Q58" s="40"/>
      <c r="R58" s="40"/>
      <c r="S58" s="167"/>
      <c r="T58" s="167"/>
    </row>
    <row r="59" spans="1:20" ht="39.950000000000003" customHeight="1" x14ac:dyDescent="0.25">
      <c r="A59" s="57"/>
      <c r="B59" s="57"/>
      <c r="C59" s="40"/>
      <c r="D59" s="40"/>
      <c r="E59" s="39"/>
      <c r="F59" s="167"/>
      <c r="G59" s="57"/>
      <c r="H59" s="57"/>
      <c r="I59" s="167"/>
      <c r="J59" s="167"/>
      <c r="K59" s="167"/>
      <c r="L59" s="167"/>
      <c r="M59" s="40"/>
      <c r="N59" s="40"/>
      <c r="O59" s="40"/>
      <c r="P59" s="40"/>
      <c r="Q59" s="40"/>
      <c r="R59" s="40"/>
      <c r="S59" s="167"/>
      <c r="T59" s="167"/>
    </row>
    <row r="60" spans="1:20" ht="39.950000000000003" customHeight="1" x14ac:dyDescent="0.25">
      <c r="A60" s="57"/>
      <c r="B60" s="57"/>
      <c r="C60" s="40"/>
      <c r="D60" s="40"/>
      <c r="E60" s="39"/>
      <c r="F60" s="167"/>
      <c r="G60" s="57"/>
      <c r="H60" s="57"/>
      <c r="I60" s="167"/>
      <c r="J60" s="167"/>
      <c r="K60" s="167"/>
      <c r="L60" s="167"/>
      <c r="M60" s="40"/>
      <c r="N60" s="40"/>
      <c r="O60" s="40"/>
      <c r="P60" s="40"/>
      <c r="Q60" s="40"/>
      <c r="R60" s="40"/>
      <c r="S60" s="167"/>
      <c r="T60" s="167"/>
    </row>
    <row r="61" spans="1:20" ht="39.950000000000003" customHeight="1" x14ac:dyDescent="0.25">
      <c r="A61" s="57"/>
      <c r="B61" s="57"/>
      <c r="C61" s="40"/>
      <c r="D61" s="40"/>
      <c r="E61" s="39"/>
      <c r="F61" s="167"/>
      <c r="G61" s="57"/>
      <c r="H61" s="57"/>
      <c r="I61" s="167"/>
      <c r="J61" s="167"/>
      <c r="K61" s="167"/>
      <c r="L61" s="167"/>
      <c r="M61" s="40"/>
      <c r="N61" s="40"/>
      <c r="O61" s="40"/>
      <c r="P61" s="40"/>
      <c r="Q61" s="40"/>
      <c r="R61" s="40"/>
      <c r="S61" s="167"/>
      <c r="T61" s="167"/>
    </row>
    <row r="62" spans="1:20" ht="39.950000000000003" customHeight="1" x14ac:dyDescent="0.25">
      <c r="A62" s="57"/>
      <c r="B62" s="57"/>
      <c r="C62" s="40"/>
      <c r="D62" s="40"/>
      <c r="E62" s="39"/>
      <c r="F62" s="167"/>
      <c r="G62" s="57"/>
      <c r="H62" s="57"/>
      <c r="I62" s="167"/>
      <c r="J62" s="167"/>
      <c r="K62" s="167"/>
      <c r="L62" s="167"/>
      <c r="M62" s="40"/>
      <c r="N62" s="40"/>
      <c r="O62" s="40"/>
      <c r="P62" s="40"/>
      <c r="Q62" s="40"/>
      <c r="R62" s="40"/>
      <c r="S62" s="167"/>
      <c r="T62" s="167"/>
    </row>
    <row r="63" spans="1:20" ht="39.950000000000003" customHeight="1" x14ac:dyDescent="0.25">
      <c r="A63" s="57"/>
      <c r="B63" s="57"/>
      <c r="C63" s="40"/>
      <c r="D63" s="40"/>
      <c r="E63" s="39"/>
      <c r="F63" s="167"/>
      <c r="G63" s="57"/>
      <c r="H63" s="57"/>
      <c r="I63" s="167"/>
      <c r="J63" s="167"/>
      <c r="K63" s="167"/>
      <c r="L63" s="167"/>
      <c r="M63" s="40"/>
      <c r="N63" s="40"/>
      <c r="O63" s="40"/>
      <c r="P63" s="40"/>
      <c r="Q63" s="40"/>
      <c r="R63" s="40"/>
      <c r="S63" s="167"/>
      <c r="T63" s="167"/>
    </row>
    <row r="64" spans="1:20" ht="39.950000000000003" customHeight="1" x14ac:dyDescent="0.25">
      <c r="A64" s="57"/>
      <c r="B64" s="57"/>
      <c r="C64" s="40"/>
      <c r="D64" s="40"/>
      <c r="E64" s="39"/>
      <c r="F64" s="167"/>
      <c r="G64" s="57"/>
      <c r="H64" s="57"/>
      <c r="I64" s="167"/>
      <c r="J64" s="167"/>
      <c r="K64" s="167"/>
      <c r="L64" s="167"/>
      <c r="M64" s="40"/>
      <c r="N64" s="40"/>
      <c r="O64" s="40"/>
      <c r="P64" s="40"/>
      <c r="Q64" s="40"/>
      <c r="R64" s="40"/>
      <c r="S64" s="167"/>
      <c r="T64" s="167"/>
    </row>
    <row r="65" spans="1:20" ht="39.950000000000003" customHeight="1" x14ac:dyDescent="0.25">
      <c r="A65" s="57"/>
      <c r="B65" s="57"/>
      <c r="C65" s="40"/>
      <c r="D65" s="40"/>
      <c r="E65" s="39"/>
      <c r="F65" s="167"/>
      <c r="G65" s="57"/>
      <c r="H65" s="57"/>
      <c r="I65" s="167"/>
      <c r="J65" s="167"/>
      <c r="K65" s="167"/>
      <c r="L65" s="167"/>
      <c r="M65" s="40"/>
      <c r="N65" s="40"/>
      <c r="O65" s="40"/>
      <c r="P65" s="40"/>
      <c r="Q65" s="40"/>
      <c r="R65" s="40"/>
      <c r="S65" s="167"/>
      <c r="T65" s="167"/>
    </row>
    <row r="66" spans="1:20" ht="39.950000000000003" customHeight="1" x14ac:dyDescent="0.25">
      <c r="A66" s="57"/>
      <c r="B66" s="57"/>
      <c r="C66" s="40"/>
      <c r="D66" s="40"/>
      <c r="E66" s="39"/>
      <c r="F66" s="167"/>
      <c r="G66" s="57"/>
      <c r="H66" s="57"/>
      <c r="I66" s="167"/>
      <c r="J66" s="167"/>
      <c r="K66" s="167"/>
      <c r="L66" s="167"/>
      <c r="M66" s="40"/>
      <c r="N66" s="40"/>
      <c r="O66" s="40"/>
      <c r="P66" s="40"/>
      <c r="Q66" s="40"/>
      <c r="R66" s="40"/>
      <c r="S66" s="167"/>
      <c r="T66" s="167"/>
    </row>
    <row r="67" spans="1:20" ht="39.950000000000003" customHeight="1" x14ac:dyDescent="0.25">
      <c r="A67" s="57"/>
      <c r="B67" s="57"/>
      <c r="C67" s="40"/>
      <c r="D67" s="40"/>
      <c r="E67" s="39"/>
      <c r="F67" s="167"/>
      <c r="G67" s="57"/>
      <c r="H67" s="57"/>
      <c r="I67" s="167"/>
      <c r="J67" s="167"/>
      <c r="K67" s="167"/>
      <c r="L67" s="167"/>
      <c r="M67" s="40"/>
      <c r="N67" s="40"/>
      <c r="O67" s="40"/>
      <c r="P67" s="40"/>
      <c r="Q67" s="40"/>
      <c r="R67" s="40"/>
      <c r="S67" s="167"/>
      <c r="T67" s="167"/>
    </row>
    <row r="68" spans="1:20" ht="39.950000000000003" customHeight="1" x14ac:dyDescent="0.25">
      <c r="A68" s="57"/>
      <c r="B68" s="57"/>
      <c r="C68" s="40"/>
      <c r="D68" s="40"/>
      <c r="E68" s="39"/>
      <c r="F68" s="167"/>
      <c r="G68" s="57"/>
      <c r="H68" s="57"/>
      <c r="I68" s="167"/>
      <c r="J68" s="167"/>
      <c r="K68" s="167"/>
      <c r="L68" s="167"/>
      <c r="M68" s="40"/>
      <c r="N68" s="40"/>
      <c r="O68" s="40"/>
      <c r="P68" s="40"/>
      <c r="Q68" s="40"/>
      <c r="R68" s="40"/>
      <c r="S68" s="167"/>
      <c r="T68" s="167"/>
    </row>
    <row r="69" spans="1:20" ht="39.950000000000003" customHeight="1" x14ac:dyDescent="0.25">
      <c r="A69" s="57"/>
      <c r="B69" s="57"/>
      <c r="C69" s="40"/>
      <c r="D69" s="40"/>
      <c r="E69" s="39"/>
      <c r="F69" s="167"/>
      <c r="G69" s="57"/>
      <c r="H69" s="57"/>
      <c r="I69" s="167"/>
      <c r="J69" s="167"/>
      <c r="K69" s="167"/>
      <c r="L69" s="167"/>
      <c r="M69" s="40"/>
      <c r="N69" s="40"/>
      <c r="O69" s="40"/>
      <c r="P69" s="40"/>
      <c r="Q69" s="40"/>
      <c r="R69" s="40"/>
      <c r="S69" s="167"/>
      <c r="T69" s="167"/>
    </row>
    <row r="70" spans="1:20" ht="39.950000000000003" customHeight="1" x14ac:dyDescent="0.25">
      <c r="A70" s="57"/>
      <c r="B70" s="57"/>
      <c r="C70" s="40"/>
      <c r="D70" s="40"/>
      <c r="E70" s="39"/>
      <c r="F70" s="167"/>
      <c r="G70" s="57"/>
      <c r="H70" s="57"/>
      <c r="I70" s="167"/>
      <c r="J70" s="167"/>
      <c r="K70" s="167"/>
      <c r="L70" s="167"/>
      <c r="M70" s="40"/>
      <c r="N70" s="40"/>
      <c r="O70" s="40"/>
      <c r="P70" s="40"/>
      <c r="Q70" s="40"/>
      <c r="R70" s="40"/>
      <c r="S70" s="167"/>
      <c r="T70" s="167"/>
    </row>
    <row r="71" spans="1:20" ht="39.950000000000003" customHeight="1" x14ac:dyDescent="0.25">
      <c r="A71" s="57"/>
      <c r="B71" s="57"/>
      <c r="C71" s="40"/>
      <c r="D71" s="40"/>
      <c r="E71" s="39"/>
      <c r="F71" s="167"/>
      <c r="G71" s="57"/>
      <c r="H71" s="57"/>
      <c r="I71" s="167"/>
      <c r="J71" s="167"/>
      <c r="K71" s="167"/>
      <c r="L71" s="167"/>
      <c r="M71" s="40"/>
      <c r="N71" s="40"/>
      <c r="O71" s="40"/>
      <c r="P71" s="40"/>
      <c r="Q71" s="40"/>
      <c r="R71" s="40"/>
      <c r="S71" s="167"/>
      <c r="T71" s="167"/>
    </row>
    <row r="72" spans="1:20" ht="39.950000000000003" customHeight="1" x14ac:dyDescent="0.25">
      <c r="A72" s="57"/>
      <c r="B72" s="57"/>
      <c r="C72" s="40"/>
      <c r="D72" s="40"/>
      <c r="E72" s="39"/>
      <c r="F72" s="167"/>
      <c r="G72" s="57"/>
      <c r="H72" s="57"/>
      <c r="I72" s="167"/>
      <c r="J72" s="167"/>
      <c r="K72" s="167"/>
      <c r="L72" s="167"/>
      <c r="M72" s="40"/>
      <c r="N72" s="40"/>
      <c r="O72" s="40"/>
      <c r="P72" s="40"/>
      <c r="Q72" s="40"/>
      <c r="R72" s="40"/>
      <c r="S72" s="167"/>
      <c r="T72" s="167"/>
    </row>
    <row r="73" spans="1:20" ht="39.950000000000003" customHeight="1" x14ac:dyDescent="0.25">
      <c r="A73" s="57"/>
      <c r="B73" s="57"/>
      <c r="C73" s="40"/>
      <c r="D73" s="40"/>
      <c r="E73" s="39"/>
      <c r="F73" s="167"/>
      <c r="G73" s="57"/>
      <c r="H73" s="57"/>
      <c r="I73" s="167"/>
      <c r="J73" s="167"/>
      <c r="K73" s="167"/>
      <c r="L73" s="167"/>
      <c r="M73" s="40"/>
      <c r="N73" s="40"/>
      <c r="O73" s="40"/>
      <c r="P73" s="40"/>
      <c r="Q73" s="40"/>
      <c r="R73" s="40"/>
      <c r="S73" s="167"/>
      <c r="T73" s="167"/>
    </row>
    <row r="74" spans="1:20" ht="39.950000000000003" customHeight="1" x14ac:dyDescent="0.25">
      <c r="A74" s="57"/>
      <c r="B74" s="57"/>
      <c r="C74" s="40"/>
      <c r="D74" s="40"/>
      <c r="E74" s="39"/>
      <c r="F74" s="167"/>
      <c r="G74" s="57"/>
      <c r="H74" s="57"/>
      <c r="I74" s="167"/>
      <c r="J74" s="167"/>
      <c r="K74" s="167"/>
      <c r="L74" s="167"/>
      <c r="M74" s="40"/>
      <c r="N74" s="40"/>
      <c r="O74" s="40"/>
      <c r="P74" s="40"/>
      <c r="Q74" s="40"/>
      <c r="R74" s="40"/>
      <c r="S74" s="167"/>
      <c r="T74" s="167"/>
    </row>
    <row r="75" spans="1:20" ht="39.950000000000003" customHeight="1" x14ac:dyDescent="0.25">
      <c r="A75" s="57"/>
      <c r="B75" s="57"/>
      <c r="C75" s="40"/>
      <c r="D75" s="40"/>
      <c r="E75" s="39"/>
      <c r="F75" s="167"/>
      <c r="G75" s="57"/>
      <c r="H75" s="57"/>
      <c r="I75" s="167"/>
      <c r="J75" s="167"/>
      <c r="K75" s="167"/>
      <c r="L75" s="167"/>
      <c r="M75" s="40"/>
      <c r="N75" s="40"/>
      <c r="O75" s="40"/>
      <c r="P75" s="40"/>
      <c r="Q75" s="40"/>
      <c r="R75" s="40"/>
      <c r="S75" s="167"/>
      <c r="T75" s="167"/>
    </row>
    <row r="76" spans="1:20" ht="39.950000000000003" customHeight="1" x14ac:dyDescent="0.25">
      <c r="A76" s="57"/>
      <c r="B76" s="57"/>
      <c r="C76" s="40"/>
      <c r="D76" s="40"/>
      <c r="E76" s="39"/>
      <c r="F76" s="167"/>
      <c r="G76" s="57"/>
      <c r="H76" s="57"/>
      <c r="I76" s="167"/>
      <c r="J76" s="167"/>
      <c r="K76" s="167"/>
      <c r="L76" s="167"/>
      <c r="M76" s="40"/>
      <c r="N76" s="40"/>
      <c r="O76" s="40"/>
      <c r="P76" s="40"/>
      <c r="Q76" s="40"/>
      <c r="R76" s="40"/>
      <c r="S76" s="167"/>
      <c r="T76" s="167"/>
    </row>
    <row r="77" spans="1:20" ht="39.950000000000003" customHeight="1" x14ac:dyDescent="0.25">
      <c r="A77" s="57"/>
      <c r="B77" s="57"/>
      <c r="C77" s="40"/>
      <c r="D77" s="40"/>
      <c r="E77" s="39"/>
      <c r="F77" s="167"/>
      <c r="G77" s="57"/>
      <c r="H77" s="57"/>
      <c r="I77" s="167"/>
      <c r="J77" s="167"/>
      <c r="K77" s="167"/>
      <c r="L77" s="167"/>
      <c r="M77" s="40"/>
      <c r="N77" s="40"/>
      <c r="O77" s="40"/>
      <c r="P77" s="40"/>
      <c r="Q77" s="40"/>
      <c r="R77" s="40"/>
      <c r="S77" s="167"/>
      <c r="T77" s="167"/>
    </row>
    <row r="78" spans="1:20" ht="39.950000000000003" customHeight="1" x14ac:dyDescent="0.25">
      <c r="A78" s="57"/>
      <c r="B78" s="57"/>
      <c r="C78" s="40"/>
      <c r="D78" s="40"/>
      <c r="E78" s="39"/>
      <c r="F78" s="167"/>
      <c r="G78" s="57"/>
      <c r="H78" s="57"/>
      <c r="I78" s="167"/>
      <c r="J78" s="167"/>
      <c r="K78" s="167"/>
      <c r="L78" s="167"/>
      <c r="M78" s="40"/>
      <c r="N78" s="40"/>
      <c r="O78" s="40"/>
      <c r="P78" s="40"/>
      <c r="Q78" s="40"/>
      <c r="R78" s="40"/>
      <c r="S78" s="167"/>
      <c r="T78" s="167"/>
    </row>
    <row r="79" spans="1:20" ht="39.950000000000003" customHeight="1" x14ac:dyDescent="0.25">
      <c r="A79" s="57"/>
      <c r="B79" s="57"/>
      <c r="C79" s="40"/>
      <c r="D79" s="40"/>
      <c r="E79" s="39"/>
      <c r="F79" s="167"/>
      <c r="G79" s="57"/>
      <c r="H79" s="57"/>
      <c r="I79" s="167"/>
      <c r="J79" s="167"/>
      <c r="K79" s="167"/>
      <c r="L79" s="167"/>
      <c r="M79" s="40"/>
      <c r="N79" s="40"/>
      <c r="O79" s="40"/>
      <c r="P79" s="40"/>
      <c r="Q79" s="40"/>
      <c r="R79" s="40"/>
      <c r="S79" s="167"/>
      <c r="T79" s="167"/>
    </row>
    <row r="80" spans="1:20" ht="39.950000000000003" customHeight="1" x14ac:dyDescent="0.25">
      <c r="A80" s="57"/>
      <c r="B80" s="57"/>
      <c r="C80" s="40"/>
      <c r="D80" s="40"/>
      <c r="E80" s="39"/>
      <c r="F80" s="167"/>
      <c r="G80" s="57"/>
      <c r="H80" s="57"/>
      <c r="I80" s="167"/>
      <c r="J80" s="167"/>
      <c r="K80" s="167"/>
      <c r="L80" s="167"/>
      <c r="M80" s="40"/>
      <c r="N80" s="40"/>
      <c r="O80" s="40"/>
      <c r="P80" s="40"/>
      <c r="Q80" s="40"/>
      <c r="R80" s="40"/>
      <c r="S80" s="167"/>
      <c r="T80" s="167"/>
    </row>
    <row r="81" spans="1:20" ht="39.950000000000003" customHeight="1" x14ac:dyDescent="0.25">
      <c r="A81" s="57"/>
      <c r="B81" s="57"/>
      <c r="C81" s="40"/>
      <c r="D81" s="40"/>
      <c r="E81" s="39"/>
      <c r="F81" s="167"/>
      <c r="G81" s="57"/>
      <c r="H81" s="57"/>
      <c r="I81" s="167"/>
      <c r="J81" s="167"/>
      <c r="K81" s="167"/>
      <c r="L81" s="167"/>
      <c r="M81" s="40"/>
      <c r="N81" s="40"/>
      <c r="O81" s="40"/>
      <c r="P81" s="40"/>
      <c r="Q81" s="40"/>
      <c r="R81" s="40"/>
      <c r="S81" s="167"/>
      <c r="T81" s="167"/>
    </row>
    <row r="82" spans="1:20" ht="39.950000000000003" customHeight="1" x14ac:dyDescent="0.25">
      <c r="A82" s="57"/>
      <c r="B82" s="57"/>
      <c r="C82" s="40"/>
      <c r="D82" s="40"/>
      <c r="E82" s="39"/>
      <c r="F82" s="167"/>
      <c r="G82" s="57"/>
      <c r="H82" s="57"/>
      <c r="I82" s="167"/>
      <c r="J82" s="167"/>
      <c r="K82" s="167"/>
      <c r="L82" s="167"/>
      <c r="M82" s="40"/>
      <c r="N82" s="40"/>
      <c r="O82" s="40"/>
      <c r="P82" s="40"/>
      <c r="Q82" s="40"/>
      <c r="R82" s="40"/>
      <c r="S82" s="167"/>
      <c r="T82" s="167"/>
    </row>
    <row r="83" spans="1:20" ht="39.950000000000003" customHeight="1" x14ac:dyDescent="0.25">
      <c r="A83" s="57"/>
      <c r="B83" s="57"/>
      <c r="C83" s="40"/>
      <c r="D83" s="40"/>
      <c r="E83" s="39"/>
      <c r="F83" s="167"/>
      <c r="G83" s="57"/>
      <c r="H83" s="57"/>
      <c r="I83" s="167"/>
      <c r="J83" s="167"/>
      <c r="K83" s="167"/>
      <c r="L83" s="167"/>
      <c r="M83" s="40"/>
      <c r="N83" s="40"/>
      <c r="O83" s="40"/>
      <c r="P83" s="40"/>
      <c r="Q83" s="40"/>
      <c r="R83" s="40"/>
      <c r="S83" s="167"/>
      <c r="T83" s="167"/>
    </row>
    <row r="84" spans="1:20" ht="39.950000000000003" customHeight="1" x14ac:dyDescent="0.25">
      <c r="A84" s="57"/>
      <c r="B84" s="57"/>
      <c r="C84" s="40"/>
      <c r="D84" s="40"/>
      <c r="E84" s="39"/>
      <c r="F84" s="167"/>
      <c r="G84" s="57"/>
      <c r="H84" s="57"/>
      <c r="I84" s="167"/>
      <c r="J84" s="167"/>
      <c r="K84" s="167"/>
      <c r="L84" s="167"/>
      <c r="M84" s="40"/>
      <c r="N84" s="40"/>
      <c r="O84" s="40"/>
      <c r="P84" s="40"/>
      <c r="Q84" s="40"/>
      <c r="R84" s="40"/>
      <c r="S84" s="167"/>
      <c r="T84" s="167"/>
    </row>
    <row r="85" spans="1:20" ht="39.950000000000003" customHeight="1" x14ac:dyDescent="0.25">
      <c r="A85" s="57"/>
      <c r="B85" s="57"/>
      <c r="C85" s="40"/>
      <c r="D85" s="40"/>
      <c r="E85" s="39"/>
      <c r="F85" s="167"/>
      <c r="G85" s="57"/>
      <c r="H85" s="57"/>
      <c r="I85" s="167"/>
      <c r="J85" s="167"/>
      <c r="K85" s="167"/>
      <c r="L85" s="167"/>
      <c r="M85" s="40"/>
      <c r="N85" s="40"/>
      <c r="O85" s="40"/>
      <c r="P85" s="40"/>
      <c r="Q85" s="40"/>
      <c r="R85" s="40"/>
      <c r="S85" s="167"/>
      <c r="T85" s="167"/>
    </row>
    <row r="86" spans="1:20" ht="39.950000000000003" customHeight="1" x14ac:dyDescent="0.25">
      <c r="A86" s="57"/>
      <c r="B86" s="57"/>
      <c r="C86" s="40"/>
      <c r="D86" s="40"/>
      <c r="E86" s="39"/>
      <c r="F86" s="167"/>
      <c r="G86" s="57"/>
      <c r="H86" s="57"/>
      <c r="I86" s="167"/>
      <c r="J86" s="167"/>
      <c r="K86" s="167"/>
      <c r="L86" s="167"/>
      <c r="M86" s="40"/>
      <c r="N86" s="40"/>
      <c r="O86" s="40"/>
      <c r="P86" s="40"/>
      <c r="Q86" s="40"/>
      <c r="R86" s="40"/>
      <c r="S86" s="167"/>
      <c r="T86" s="167"/>
    </row>
    <row r="87" spans="1:20" ht="39.950000000000003" customHeight="1" x14ac:dyDescent="0.25">
      <c r="A87" s="57"/>
      <c r="B87" s="57"/>
      <c r="C87" s="40"/>
      <c r="D87" s="40"/>
      <c r="E87" s="39"/>
      <c r="F87" s="167"/>
      <c r="G87" s="57"/>
      <c r="H87" s="57"/>
      <c r="I87" s="167"/>
      <c r="J87" s="167"/>
      <c r="K87" s="167"/>
      <c r="L87" s="167"/>
      <c r="M87" s="40"/>
      <c r="N87" s="40"/>
      <c r="O87" s="40"/>
      <c r="P87" s="40"/>
      <c r="Q87" s="40"/>
      <c r="R87" s="40"/>
      <c r="S87" s="167"/>
      <c r="T87" s="167"/>
    </row>
    <row r="88" spans="1:20" ht="39.950000000000003" customHeight="1" x14ac:dyDescent="0.25">
      <c r="A88" s="57"/>
      <c r="B88" s="57"/>
      <c r="C88" s="40"/>
      <c r="D88" s="40"/>
      <c r="E88" s="39"/>
      <c r="F88" s="167"/>
      <c r="G88" s="57"/>
      <c r="H88" s="57"/>
      <c r="I88" s="167"/>
      <c r="J88" s="167"/>
      <c r="K88" s="167"/>
      <c r="L88" s="167"/>
      <c r="M88" s="40"/>
      <c r="N88" s="40"/>
      <c r="O88" s="40"/>
      <c r="P88" s="40"/>
      <c r="Q88" s="40"/>
      <c r="R88" s="40"/>
      <c r="S88" s="167"/>
      <c r="T88" s="167"/>
    </row>
    <row r="89" spans="1:20" ht="39.950000000000003" customHeight="1" x14ac:dyDescent="0.25">
      <c r="A89" s="57"/>
      <c r="B89" s="57"/>
      <c r="C89" s="40"/>
      <c r="D89" s="40"/>
      <c r="E89" s="39"/>
      <c r="F89" s="167"/>
      <c r="G89" s="57"/>
      <c r="H89" s="57"/>
      <c r="I89" s="167"/>
      <c r="J89" s="167"/>
      <c r="K89" s="167"/>
      <c r="L89" s="167"/>
      <c r="M89" s="40"/>
      <c r="N89" s="40"/>
      <c r="O89" s="40"/>
      <c r="P89" s="40"/>
      <c r="Q89" s="40"/>
      <c r="R89" s="40"/>
      <c r="S89" s="167"/>
      <c r="T89" s="167"/>
    </row>
    <row r="90" spans="1:20" ht="39.950000000000003" customHeight="1" x14ac:dyDescent="0.25">
      <c r="A90" s="57"/>
      <c r="B90" s="57"/>
      <c r="C90" s="40"/>
      <c r="D90" s="40"/>
      <c r="E90" s="39"/>
      <c r="F90" s="167"/>
      <c r="G90" s="57"/>
      <c r="H90" s="57"/>
      <c r="I90" s="167"/>
      <c r="J90" s="167"/>
      <c r="K90" s="167"/>
      <c r="L90" s="167"/>
      <c r="M90" s="40"/>
      <c r="N90" s="40"/>
      <c r="O90" s="40"/>
      <c r="P90" s="40"/>
      <c r="Q90" s="40"/>
      <c r="R90" s="40"/>
      <c r="S90" s="167"/>
      <c r="T90" s="167"/>
    </row>
    <row r="91" spans="1:20" ht="39.950000000000003" customHeight="1" x14ac:dyDescent="0.25">
      <c r="A91" s="57"/>
      <c r="B91" s="57"/>
      <c r="C91" s="40"/>
      <c r="D91" s="40"/>
      <c r="E91" s="39"/>
      <c r="F91" s="167"/>
      <c r="G91" s="57"/>
      <c r="H91" s="57"/>
      <c r="I91" s="167"/>
      <c r="J91" s="167"/>
      <c r="K91" s="167"/>
      <c r="L91" s="167"/>
      <c r="M91" s="40"/>
      <c r="N91" s="40"/>
      <c r="O91" s="40"/>
      <c r="P91" s="40"/>
      <c r="Q91" s="40"/>
      <c r="R91" s="40"/>
      <c r="S91" s="167"/>
      <c r="T91" s="167"/>
    </row>
    <row r="92" spans="1:20" ht="39.950000000000003" customHeight="1" x14ac:dyDescent="0.25">
      <c r="A92" s="57"/>
      <c r="B92" s="57"/>
      <c r="C92" s="40"/>
      <c r="D92" s="40"/>
      <c r="E92" s="39"/>
      <c r="F92" s="167"/>
      <c r="G92" s="57"/>
      <c r="H92" s="57"/>
      <c r="I92" s="167"/>
      <c r="J92" s="167"/>
      <c r="K92" s="167"/>
      <c r="L92" s="167"/>
      <c r="M92" s="40"/>
      <c r="N92" s="40"/>
      <c r="O92" s="40"/>
      <c r="P92" s="40"/>
      <c r="Q92" s="40"/>
      <c r="R92" s="40"/>
      <c r="S92" s="167"/>
      <c r="T92" s="167"/>
    </row>
    <row r="93" spans="1:20" ht="39.950000000000003" customHeight="1" x14ac:dyDescent="0.25">
      <c r="A93" s="57"/>
      <c r="B93" s="57"/>
      <c r="C93" s="40"/>
      <c r="D93" s="40"/>
      <c r="E93" s="39"/>
      <c r="F93" s="167"/>
      <c r="G93" s="57"/>
      <c r="H93" s="57"/>
      <c r="I93" s="167"/>
      <c r="J93" s="167"/>
      <c r="K93" s="167"/>
      <c r="L93" s="167"/>
      <c r="M93" s="40"/>
      <c r="N93" s="40"/>
      <c r="O93" s="40"/>
      <c r="P93" s="40"/>
      <c r="Q93" s="40"/>
      <c r="R93" s="40"/>
      <c r="S93" s="167"/>
      <c r="T93" s="167"/>
    </row>
    <row r="94" spans="1:20" ht="39.950000000000003" customHeight="1" x14ac:dyDescent="0.25">
      <c r="A94" s="57"/>
      <c r="B94" s="57"/>
      <c r="C94" s="40"/>
      <c r="D94" s="40"/>
      <c r="E94" s="39"/>
      <c r="F94" s="167"/>
      <c r="G94" s="57"/>
      <c r="H94" s="57"/>
      <c r="I94" s="167"/>
      <c r="J94" s="167"/>
      <c r="K94" s="167"/>
      <c r="L94" s="167"/>
      <c r="M94" s="40"/>
      <c r="N94" s="40"/>
      <c r="O94" s="40"/>
      <c r="P94" s="40"/>
      <c r="Q94" s="40"/>
      <c r="R94" s="40"/>
      <c r="S94" s="167"/>
      <c r="T94" s="167"/>
    </row>
    <row r="95" spans="1:20" ht="39.950000000000003" customHeight="1" x14ac:dyDescent="0.25">
      <c r="A95" s="57"/>
      <c r="B95" s="57"/>
      <c r="C95" s="40"/>
      <c r="D95" s="40"/>
      <c r="E95" s="39"/>
      <c r="F95" s="167"/>
      <c r="G95" s="57"/>
      <c r="H95" s="57"/>
      <c r="I95" s="167"/>
      <c r="J95" s="167"/>
      <c r="K95" s="167"/>
      <c r="L95" s="167"/>
      <c r="M95" s="40"/>
      <c r="N95" s="40"/>
      <c r="O95" s="40"/>
      <c r="P95" s="40"/>
      <c r="Q95" s="40"/>
      <c r="R95" s="40"/>
      <c r="S95" s="167"/>
      <c r="T95" s="167"/>
    </row>
    <row r="96" spans="1:20" ht="39.950000000000003" customHeight="1" x14ac:dyDescent="0.25">
      <c r="A96" s="57"/>
      <c r="B96" s="57"/>
      <c r="C96" s="40"/>
      <c r="D96" s="40"/>
      <c r="E96" s="39"/>
      <c r="F96" s="167"/>
      <c r="G96" s="57"/>
      <c r="H96" s="57"/>
      <c r="I96" s="167"/>
      <c r="J96" s="167"/>
      <c r="K96" s="167"/>
      <c r="L96" s="167"/>
      <c r="M96" s="40"/>
      <c r="N96" s="40"/>
      <c r="O96" s="40"/>
      <c r="P96" s="40"/>
      <c r="Q96" s="40"/>
      <c r="R96" s="40"/>
      <c r="S96" s="167"/>
      <c r="T96" s="167"/>
    </row>
    <row r="97" spans="1:20" ht="39.950000000000003" customHeight="1" x14ac:dyDescent="0.25">
      <c r="A97" s="57"/>
      <c r="B97" s="57"/>
      <c r="C97" s="40"/>
      <c r="D97" s="40"/>
      <c r="E97" s="39"/>
      <c r="F97" s="167"/>
      <c r="G97" s="57"/>
      <c r="H97" s="57"/>
      <c r="I97" s="167"/>
      <c r="J97" s="167"/>
      <c r="K97" s="167"/>
      <c r="L97" s="167"/>
      <c r="M97" s="40"/>
      <c r="N97" s="40"/>
      <c r="O97" s="40"/>
      <c r="P97" s="40"/>
      <c r="Q97" s="40"/>
      <c r="R97" s="40"/>
      <c r="S97" s="167"/>
      <c r="T97" s="167"/>
    </row>
    <row r="98" spans="1:20" ht="39.950000000000003" customHeight="1" x14ac:dyDescent="0.25">
      <c r="A98" s="167"/>
      <c r="B98" s="167"/>
      <c r="C98" s="167"/>
      <c r="D98" s="167"/>
      <c r="E98" s="167"/>
      <c r="F98" s="167"/>
      <c r="G98" s="167"/>
      <c r="H98" s="167"/>
      <c r="I98" s="167"/>
      <c r="J98" s="167"/>
      <c r="K98" s="167"/>
      <c r="L98" s="167"/>
      <c r="M98" s="167"/>
      <c r="N98" s="167"/>
      <c r="O98" s="167"/>
      <c r="P98" s="167"/>
      <c r="Q98" s="167"/>
      <c r="R98" s="167"/>
      <c r="S98" s="167"/>
      <c r="T98" s="167"/>
    </row>
    <row r="99" spans="1:20" ht="39.950000000000003" customHeight="1" x14ac:dyDescent="0.25">
      <c r="A99" s="56"/>
      <c r="B99" s="56"/>
      <c r="C99" s="56"/>
      <c r="D99" s="57"/>
      <c r="E99" s="56"/>
      <c r="F99" s="56"/>
      <c r="G99" s="56"/>
      <c r="H99" s="56"/>
      <c r="I99" s="56"/>
      <c r="J99" s="56"/>
      <c r="K99" s="56"/>
      <c r="L99" s="56"/>
      <c r="M99" s="56"/>
      <c r="N99" s="56"/>
      <c r="O99" s="56"/>
      <c r="P99" s="56"/>
      <c r="Q99" s="56"/>
      <c r="R99" s="56"/>
      <c r="S99" s="56"/>
      <c r="T99" s="56"/>
    </row>
    <row r="100" spans="1:20" ht="39.950000000000003" customHeight="1" x14ac:dyDescent="0.25">
      <c r="A100" s="167"/>
      <c r="B100" s="57"/>
      <c r="C100" s="57"/>
      <c r="D100" s="57"/>
      <c r="E100" s="167"/>
      <c r="F100" s="167"/>
      <c r="G100" s="167"/>
      <c r="H100" s="167"/>
      <c r="I100" s="167"/>
      <c r="J100" s="167"/>
      <c r="K100" s="167"/>
      <c r="L100" s="167"/>
      <c r="M100" s="167"/>
      <c r="N100" s="167"/>
      <c r="O100" s="167"/>
      <c r="P100" s="167"/>
      <c r="Q100" s="167"/>
      <c r="R100" s="167"/>
      <c r="S100" s="167"/>
      <c r="T100" s="167"/>
    </row>
    <row r="101" spans="1:20" ht="39.950000000000003" customHeight="1" x14ac:dyDescent="0.25">
      <c r="A101" s="167"/>
      <c r="B101" s="57"/>
      <c r="C101" s="57"/>
      <c r="D101" s="57"/>
      <c r="E101" s="167"/>
      <c r="F101" s="167"/>
      <c r="G101" s="167"/>
      <c r="H101" s="167"/>
      <c r="I101" s="167"/>
      <c r="J101" s="167"/>
      <c r="K101" s="167"/>
      <c r="L101" s="167"/>
      <c r="M101" s="167"/>
      <c r="N101" s="167"/>
      <c r="O101" s="167"/>
      <c r="P101" s="167"/>
      <c r="Q101" s="167"/>
      <c r="R101" s="167"/>
      <c r="S101" s="167"/>
      <c r="T101" s="167"/>
    </row>
    <row r="102" spans="1:20" ht="39.950000000000003" customHeight="1" x14ac:dyDescent="0.25">
      <c r="A102" s="167"/>
      <c r="B102" s="57"/>
      <c r="C102" s="57"/>
      <c r="D102" s="57"/>
      <c r="E102" s="167"/>
      <c r="F102" s="167"/>
      <c r="G102" s="167"/>
      <c r="H102" s="167"/>
      <c r="I102" s="167"/>
      <c r="J102" s="167"/>
      <c r="K102" s="167"/>
      <c r="L102" s="167"/>
      <c r="M102" s="167"/>
      <c r="N102" s="167"/>
      <c r="O102" s="167"/>
      <c r="P102" s="167"/>
      <c r="Q102" s="167"/>
      <c r="R102" s="167"/>
      <c r="S102" s="167"/>
      <c r="T102" s="167"/>
    </row>
    <row r="103" spans="1:20" ht="39.950000000000003" customHeight="1" x14ac:dyDescent="0.25">
      <c r="A103" s="167"/>
      <c r="B103" s="57"/>
      <c r="C103" s="57"/>
      <c r="D103" s="57"/>
      <c r="E103" s="167"/>
      <c r="F103" s="167"/>
      <c r="G103" s="167"/>
      <c r="H103" s="167"/>
      <c r="I103" s="167"/>
      <c r="J103" s="167"/>
      <c r="K103" s="167"/>
      <c r="L103" s="167"/>
      <c r="M103" s="167"/>
      <c r="N103" s="167"/>
      <c r="O103" s="167"/>
      <c r="P103" s="167"/>
      <c r="Q103" s="167"/>
      <c r="R103" s="167"/>
      <c r="S103" s="167"/>
      <c r="T103" s="167"/>
    </row>
    <row r="104" spans="1:20" ht="39.950000000000003" customHeight="1" x14ac:dyDescent="0.25">
      <c r="A104" s="167"/>
      <c r="B104" s="57"/>
      <c r="C104" s="57"/>
      <c r="D104" s="57"/>
      <c r="E104" s="167"/>
      <c r="F104" s="167"/>
      <c r="G104" s="167"/>
      <c r="H104" s="167"/>
      <c r="I104" s="167"/>
      <c r="J104" s="167"/>
      <c r="K104" s="167"/>
      <c r="L104" s="167"/>
      <c r="M104" s="167"/>
      <c r="N104" s="167"/>
      <c r="O104" s="167"/>
      <c r="P104" s="167"/>
      <c r="Q104" s="167"/>
      <c r="R104" s="167"/>
      <c r="S104" s="167"/>
      <c r="T104" s="167"/>
    </row>
    <row r="105" spans="1:20" ht="39.950000000000003" customHeight="1" x14ac:dyDescent="0.25">
      <c r="A105" s="167"/>
      <c r="B105" s="57"/>
      <c r="C105" s="57"/>
      <c r="D105" s="57"/>
      <c r="E105" s="167"/>
      <c r="F105" s="167"/>
      <c r="G105" s="167"/>
      <c r="H105" s="167"/>
      <c r="I105" s="167"/>
      <c r="J105" s="167"/>
      <c r="K105" s="167"/>
      <c r="L105" s="167"/>
      <c r="M105" s="167"/>
      <c r="N105" s="167"/>
      <c r="O105" s="167"/>
      <c r="P105" s="167"/>
      <c r="Q105" s="167"/>
      <c r="R105" s="167"/>
      <c r="S105" s="167"/>
      <c r="T105" s="167"/>
    </row>
    <row r="106" spans="1:20" ht="39.950000000000003" customHeight="1" x14ac:dyDescent="0.25">
      <c r="A106" s="167"/>
      <c r="B106" s="57"/>
      <c r="C106" s="57"/>
      <c r="D106" s="57"/>
      <c r="E106" s="167"/>
      <c r="F106" s="167"/>
      <c r="G106" s="167"/>
      <c r="H106" s="167"/>
      <c r="I106" s="167"/>
      <c r="J106" s="167"/>
      <c r="K106" s="167"/>
      <c r="L106" s="167"/>
      <c r="M106" s="167"/>
      <c r="N106" s="167"/>
      <c r="O106" s="167"/>
      <c r="P106" s="167"/>
      <c r="Q106" s="167"/>
      <c r="R106" s="167"/>
      <c r="S106" s="167"/>
      <c r="T106" s="167"/>
    </row>
    <row r="107" spans="1:20" ht="39.950000000000003" customHeight="1" x14ac:dyDescent="0.25">
      <c r="A107" s="167"/>
      <c r="B107" s="57"/>
      <c r="C107" s="57"/>
      <c r="D107" s="57"/>
      <c r="E107" s="167"/>
      <c r="F107" s="167"/>
      <c r="G107" s="167"/>
      <c r="H107" s="167"/>
      <c r="I107" s="167"/>
      <c r="J107" s="167"/>
      <c r="K107" s="167"/>
      <c r="L107" s="167"/>
      <c r="M107" s="167"/>
      <c r="N107" s="167"/>
      <c r="O107" s="167"/>
      <c r="P107" s="167"/>
      <c r="Q107" s="167"/>
      <c r="R107" s="167"/>
      <c r="S107" s="167"/>
      <c r="T107" s="167"/>
    </row>
    <row r="108" spans="1:20" ht="39.950000000000003" customHeight="1" x14ac:dyDescent="0.25">
      <c r="A108" s="167"/>
      <c r="B108" s="57"/>
      <c r="C108" s="57"/>
      <c r="D108" s="57"/>
      <c r="E108" s="167"/>
      <c r="F108" s="167"/>
      <c r="G108" s="167"/>
      <c r="H108" s="167"/>
      <c r="I108" s="167"/>
      <c r="J108" s="167"/>
      <c r="K108" s="167"/>
      <c r="L108" s="167"/>
      <c r="M108" s="167"/>
      <c r="N108" s="167"/>
      <c r="O108" s="167"/>
      <c r="P108" s="167"/>
      <c r="Q108" s="167"/>
      <c r="R108" s="167"/>
      <c r="S108" s="167"/>
      <c r="T108" s="167"/>
    </row>
    <row r="109" spans="1:20" ht="39.950000000000003" customHeight="1" x14ac:dyDescent="0.25">
      <c r="A109" s="167"/>
      <c r="B109" s="57"/>
      <c r="C109" s="57"/>
      <c r="D109" s="57"/>
      <c r="E109" s="167"/>
      <c r="F109" s="167"/>
      <c r="G109" s="167"/>
      <c r="H109" s="167"/>
      <c r="I109" s="167"/>
      <c r="J109" s="167"/>
      <c r="K109" s="167"/>
      <c r="L109" s="167"/>
      <c r="M109" s="167"/>
      <c r="N109" s="167"/>
      <c r="O109" s="167"/>
      <c r="P109" s="167"/>
      <c r="Q109" s="167"/>
      <c r="R109" s="167"/>
      <c r="S109" s="167"/>
      <c r="T109" s="167"/>
    </row>
    <row r="110" spans="1:20" ht="39.950000000000003" customHeight="1" x14ac:dyDescent="0.25">
      <c r="A110" s="167"/>
      <c r="B110" s="57"/>
      <c r="C110" s="57"/>
      <c r="D110" s="57"/>
      <c r="E110" s="167"/>
      <c r="F110" s="167"/>
      <c r="G110" s="167"/>
      <c r="H110" s="167"/>
      <c r="I110" s="167"/>
      <c r="J110" s="167"/>
      <c r="K110" s="167"/>
      <c r="L110" s="167"/>
      <c r="M110" s="167"/>
      <c r="N110" s="167"/>
      <c r="O110" s="167"/>
      <c r="P110" s="167"/>
      <c r="Q110" s="167"/>
      <c r="R110" s="167"/>
      <c r="S110" s="167"/>
      <c r="T110" s="167"/>
    </row>
    <row r="111" spans="1:20" ht="39.950000000000003" customHeight="1" x14ac:dyDescent="0.25">
      <c r="A111" s="167"/>
      <c r="B111" s="57"/>
      <c r="C111" s="57"/>
      <c r="D111" s="57"/>
      <c r="E111" s="167"/>
      <c r="F111" s="167"/>
      <c r="G111" s="167"/>
      <c r="H111" s="167"/>
      <c r="I111" s="167"/>
      <c r="J111" s="167"/>
      <c r="K111" s="167"/>
      <c r="L111" s="167"/>
      <c r="M111" s="167"/>
      <c r="N111" s="167"/>
      <c r="O111" s="167"/>
      <c r="P111" s="167"/>
      <c r="Q111" s="167"/>
      <c r="R111" s="167"/>
      <c r="S111" s="167"/>
      <c r="T111" s="167"/>
    </row>
    <row r="112" spans="1:20" ht="39.950000000000003" customHeight="1" x14ac:dyDescent="0.25">
      <c r="A112" s="167"/>
      <c r="B112" s="57"/>
      <c r="C112" s="57"/>
      <c r="D112" s="57"/>
      <c r="E112" s="167"/>
      <c r="F112" s="167"/>
      <c r="G112" s="167"/>
      <c r="H112" s="167"/>
      <c r="I112" s="167"/>
      <c r="J112" s="167"/>
      <c r="K112" s="167"/>
      <c r="L112" s="167"/>
      <c r="M112" s="167"/>
      <c r="N112" s="167"/>
      <c r="O112" s="167"/>
      <c r="P112" s="167"/>
      <c r="Q112" s="167"/>
      <c r="R112" s="167"/>
      <c r="S112" s="167"/>
      <c r="T112" s="167"/>
    </row>
    <row r="113" spans="1:20" ht="39.950000000000003" customHeight="1" x14ac:dyDescent="0.25">
      <c r="A113" s="167"/>
      <c r="B113" s="57"/>
      <c r="C113" s="57"/>
      <c r="D113" s="57"/>
      <c r="E113" s="167"/>
      <c r="F113" s="167"/>
      <c r="G113" s="167"/>
      <c r="H113" s="167"/>
      <c r="I113" s="167"/>
      <c r="J113" s="167"/>
      <c r="K113" s="167"/>
      <c r="L113" s="167"/>
      <c r="M113" s="167"/>
      <c r="N113" s="167"/>
      <c r="O113" s="167"/>
      <c r="P113" s="167"/>
      <c r="Q113" s="167"/>
      <c r="R113" s="167"/>
      <c r="S113" s="167"/>
      <c r="T113" s="167"/>
    </row>
    <row r="114" spans="1:20" ht="39.950000000000003" customHeight="1" x14ac:dyDescent="0.25">
      <c r="A114" s="167"/>
      <c r="B114" s="57"/>
      <c r="C114" s="57"/>
      <c r="D114" s="57"/>
      <c r="E114" s="167"/>
      <c r="F114" s="167"/>
      <c r="G114" s="167"/>
      <c r="H114" s="167"/>
      <c r="I114" s="167"/>
      <c r="J114" s="167"/>
      <c r="K114" s="167"/>
      <c r="L114" s="167"/>
      <c r="M114" s="167"/>
      <c r="N114" s="167"/>
      <c r="O114" s="167"/>
      <c r="P114" s="167"/>
      <c r="Q114" s="167"/>
      <c r="R114" s="167"/>
      <c r="S114" s="167"/>
      <c r="T114" s="167"/>
    </row>
    <row r="115" spans="1:20" ht="39.950000000000003" customHeight="1" x14ac:dyDescent="0.25">
      <c r="A115" s="167"/>
      <c r="B115" s="57"/>
      <c r="C115" s="57"/>
      <c r="D115" s="57"/>
      <c r="E115" s="167"/>
      <c r="F115" s="167"/>
      <c r="G115" s="167"/>
      <c r="H115" s="167"/>
      <c r="I115" s="167"/>
      <c r="J115" s="167"/>
      <c r="K115" s="167"/>
      <c r="L115" s="167"/>
      <c r="M115" s="167"/>
      <c r="N115" s="167"/>
      <c r="O115" s="167"/>
      <c r="P115" s="167"/>
      <c r="Q115" s="167"/>
      <c r="R115" s="167"/>
      <c r="S115" s="167"/>
      <c r="T115" s="167"/>
    </row>
    <row r="116" spans="1:20" ht="39.950000000000003" customHeight="1" x14ac:dyDescent="0.25">
      <c r="A116" s="167"/>
      <c r="B116" s="57"/>
      <c r="C116" s="57"/>
      <c r="D116" s="57"/>
      <c r="E116" s="167"/>
      <c r="F116" s="167"/>
      <c r="G116" s="167"/>
      <c r="H116" s="167"/>
      <c r="I116" s="167"/>
      <c r="J116" s="167"/>
      <c r="K116" s="167"/>
      <c r="L116" s="167"/>
      <c r="M116" s="167"/>
      <c r="N116" s="167"/>
      <c r="O116" s="167"/>
      <c r="P116" s="167"/>
      <c r="Q116" s="167"/>
      <c r="R116" s="167"/>
      <c r="S116" s="167"/>
      <c r="T116" s="167"/>
    </row>
    <row r="117" spans="1:20" ht="39.950000000000003" customHeight="1" x14ac:dyDescent="0.25">
      <c r="A117" s="167"/>
      <c r="B117" s="57"/>
      <c r="C117" s="57"/>
      <c r="D117" s="57"/>
      <c r="E117" s="167"/>
      <c r="F117" s="167"/>
      <c r="G117" s="167"/>
      <c r="H117" s="167"/>
      <c r="I117" s="167"/>
      <c r="J117" s="167"/>
      <c r="K117" s="167"/>
      <c r="L117" s="167"/>
      <c r="M117" s="167"/>
      <c r="N117" s="167"/>
      <c r="O117" s="167"/>
      <c r="P117" s="167"/>
      <c r="Q117" s="167"/>
      <c r="R117" s="167"/>
      <c r="S117" s="167"/>
      <c r="T117" s="167"/>
    </row>
    <row r="118" spans="1:20" ht="39.950000000000003" customHeight="1" x14ac:dyDescent="0.25">
      <c r="A118" s="167"/>
      <c r="B118" s="57"/>
      <c r="C118" s="57"/>
      <c r="D118" s="57"/>
      <c r="E118" s="167"/>
      <c r="F118" s="167"/>
      <c r="G118" s="167"/>
      <c r="H118" s="167"/>
      <c r="I118" s="167"/>
      <c r="J118" s="167"/>
      <c r="K118" s="167"/>
      <c r="L118" s="167"/>
      <c r="M118" s="167"/>
      <c r="N118" s="167"/>
      <c r="O118" s="167"/>
      <c r="P118" s="167"/>
      <c r="Q118" s="167"/>
      <c r="R118" s="167"/>
      <c r="S118" s="167"/>
      <c r="T118" s="167"/>
    </row>
    <row r="119" spans="1:20" ht="39.950000000000003" customHeight="1" x14ac:dyDescent="0.25">
      <c r="A119" s="167"/>
      <c r="B119" s="57"/>
      <c r="C119" s="57"/>
      <c r="D119" s="57"/>
      <c r="E119" s="167"/>
      <c r="F119" s="167"/>
      <c r="G119" s="167"/>
      <c r="H119" s="167"/>
      <c r="I119" s="167"/>
      <c r="J119" s="167"/>
      <c r="K119" s="167"/>
      <c r="L119" s="167"/>
      <c r="M119" s="167"/>
      <c r="N119" s="167"/>
      <c r="O119" s="167"/>
      <c r="P119" s="167"/>
      <c r="Q119" s="167"/>
      <c r="R119" s="167"/>
      <c r="S119" s="167"/>
      <c r="T119" s="167"/>
    </row>
    <row r="120" spans="1:20" ht="39.950000000000003" customHeight="1" x14ac:dyDescent="0.25">
      <c r="A120" s="167"/>
      <c r="B120" s="57"/>
      <c r="C120" s="57"/>
      <c r="D120" s="57"/>
      <c r="E120" s="167"/>
      <c r="F120" s="167"/>
      <c r="G120" s="167"/>
      <c r="H120" s="167"/>
      <c r="I120" s="167"/>
      <c r="J120" s="167"/>
      <c r="K120" s="167"/>
      <c r="L120" s="167"/>
      <c r="M120" s="167"/>
      <c r="N120" s="167"/>
      <c r="O120" s="167"/>
      <c r="P120" s="167"/>
      <c r="Q120" s="167"/>
      <c r="R120" s="167"/>
      <c r="S120" s="167"/>
      <c r="T120" s="167"/>
    </row>
    <row r="121" spans="1:20" ht="39.950000000000003" customHeight="1" x14ac:dyDescent="0.25">
      <c r="A121" s="167"/>
      <c r="B121" s="57"/>
      <c r="C121" s="57"/>
      <c r="D121" s="57"/>
      <c r="E121" s="167"/>
      <c r="F121" s="167"/>
      <c r="G121" s="167"/>
      <c r="H121" s="167"/>
      <c r="I121" s="167"/>
      <c r="J121" s="167"/>
      <c r="K121" s="167"/>
      <c r="L121" s="167"/>
      <c r="M121" s="167"/>
      <c r="N121" s="167"/>
      <c r="O121" s="167"/>
      <c r="P121" s="167"/>
      <c r="Q121" s="167"/>
      <c r="R121" s="167"/>
      <c r="S121" s="167"/>
      <c r="T121" s="167"/>
    </row>
    <row r="122" spans="1:20" ht="39.950000000000003" customHeight="1" x14ac:dyDescent="0.25">
      <c r="A122" s="167"/>
      <c r="B122" s="57"/>
      <c r="C122" s="57"/>
      <c r="D122" s="57"/>
      <c r="E122" s="167"/>
      <c r="F122" s="167"/>
      <c r="G122" s="167"/>
      <c r="H122" s="167"/>
      <c r="I122" s="167"/>
      <c r="J122" s="167"/>
      <c r="K122" s="167"/>
      <c r="L122" s="167"/>
      <c r="M122" s="167"/>
      <c r="N122" s="167"/>
      <c r="O122" s="167"/>
      <c r="P122" s="167"/>
      <c r="Q122" s="167"/>
      <c r="R122" s="167"/>
      <c r="S122" s="167"/>
      <c r="T122" s="167"/>
    </row>
    <row r="123" spans="1:20" ht="39.950000000000003" customHeight="1" x14ac:dyDescent="0.25">
      <c r="A123" s="167"/>
      <c r="B123" s="57"/>
      <c r="C123" s="57"/>
      <c r="D123" s="57"/>
      <c r="E123" s="167"/>
      <c r="F123" s="167"/>
      <c r="G123" s="167"/>
      <c r="H123" s="167"/>
      <c r="I123" s="167"/>
      <c r="J123" s="167"/>
      <c r="K123" s="167"/>
      <c r="L123" s="167"/>
      <c r="M123" s="167"/>
      <c r="N123" s="167"/>
      <c r="O123" s="167"/>
      <c r="P123" s="167"/>
      <c r="Q123" s="167"/>
      <c r="R123" s="167"/>
      <c r="S123" s="167"/>
      <c r="T123" s="167"/>
    </row>
    <row r="124" spans="1:20" ht="39.950000000000003" customHeight="1" x14ac:dyDescent="0.25">
      <c r="A124" s="167"/>
      <c r="B124" s="57"/>
      <c r="C124" s="57"/>
      <c r="D124" s="57"/>
      <c r="E124" s="167"/>
      <c r="F124" s="167"/>
      <c r="G124" s="167"/>
      <c r="H124" s="167"/>
      <c r="I124" s="167"/>
      <c r="J124" s="167"/>
      <c r="K124" s="167"/>
      <c r="L124" s="167"/>
      <c r="M124" s="167"/>
      <c r="N124" s="167"/>
      <c r="O124" s="167"/>
      <c r="P124" s="167"/>
      <c r="Q124" s="167"/>
      <c r="R124" s="167"/>
      <c r="S124" s="167"/>
      <c r="T124" s="167"/>
    </row>
    <row r="125" spans="1:20" ht="39.950000000000003" customHeight="1" x14ac:dyDescent="0.25">
      <c r="A125" s="167"/>
      <c r="B125" s="57"/>
      <c r="C125" s="57"/>
      <c r="D125" s="57"/>
      <c r="E125" s="167"/>
      <c r="F125" s="167"/>
      <c r="G125" s="167"/>
      <c r="H125" s="167"/>
      <c r="I125" s="167"/>
      <c r="J125" s="167"/>
      <c r="K125" s="167"/>
      <c r="L125" s="167"/>
      <c r="M125" s="167"/>
      <c r="N125" s="167"/>
      <c r="O125" s="167"/>
      <c r="P125" s="167"/>
      <c r="Q125" s="167"/>
      <c r="R125" s="167"/>
      <c r="S125" s="167"/>
      <c r="T125" s="167"/>
    </row>
    <row r="126" spans="1:20" ht="39.950000000000003" customHeight="1" x14ac:dyDescent="0.25">
      <c r="A126" s="167"/>
      <c r="B126" s="57"/>
      <c r="C126" s="57"/>
      <c r="D126" s="57"/>
      <c r="E126" s="167"/>
      <c r="F126" s="167"/>
      <c r="G126" s="167"/>
      <c r="H126" s="167"/>
      <c r="I126" s="167"/>
      <c r="J126" s="167"/>
      <c r="K126" s="167"/>
      <c r="L126" s="167"/>
      <c r="M126" s="167"/>
      <c r="N126" s="167"/>
      <c r="O126" s="167"/>
      <c r="P126" s="167"/>
      <c r="Q126" s="167"/>
      <c r="R126" s="167"/>
      <c r="S126" s="167"/>
      <c r="T126" s="167"/>
    </row>
    <row r="127" spans="1:20" ht="39.950000000000003" customHeight="1" x14ac:dyDescent="0.25">
      <c r="A127" s="167"/>
      <c r="B127" s="57"/>
      <c r="C127" s="57"/>
      <c r="D127" s="57"/>
      <c r="E127" s="167"/>
      <c r="F127" s="167"/>
      <c r="G127" s="167"/>
      <c r="H127" s="167"/>
      <c r="I127" s="167"/>
      <c r="J127" s="167"/>
      <c r="K127" s="167"/>
      <c r="L127" s="167"/>
      <c r="M127" s="167"/>
      <c r="N127" s="167"/>
      <c r="O127" s="167"/>
      <c r="P127" s="167"/>
      <c r="Q127" s="167"/>
      <c r="R127" s="167"/>
      <c r="S127" s="167"/>
      <c r="T127" s="167"/>
    </row>
    <row r="128" spans="1:20" ht="39.950000000000003" customHeight="1" x14ac:dyDescent="0.25">
      <c r="A128" s="167"/>
      <c r="B128" s="57"/>
      <c r="C128" s="57"/>
      <c r="D128" s="57"/>
      <c r="E128" s="167"/>
      <c r="F128" s="167"/>
      <c r="G128" s="167"/>
      <c r="H128" s="167"/>
      <c r="I128" s="167"/>
      <c r="J128" s="167"/>
      <c r="K128" s="167"/>
      <c r="L128" s="167"/>
      <c r="M128" s="167"/>
      <c r="N128" s="167"/>
      <c r="O128" s="167"/>
      <c r="P128" s="167"/>
      <c r="Q128" s="167"/>
      <c r="R128" s="167"/>
      <c r="S128" s="167"/>
      <c r="T128" s="167"/>
    </row>
    <row r="129" spans="1:20" ht="39.950000000000003" customHeight="1" x14ac:dyDescent="0.25">
      <c r="A129" s="167"/>
      <c r="B129" s="57"/>
      <c r="C129" s="57"/>
      <c r="D129" s="57"/>
      <c r="E129" s="167"/>
      <c r="F129" s="167"/>
      <c r="G129" s="167"/>
      <c r="H129" s="167"/>
      <c r="I129" s="167"/>
      <c r="J129" s="167"/>
      <c r="K129" s="167"/>
      <c r="L129" s="167"/>
      <c r="M129" s="167"/>
      <c r="N129" s="167"/>
      <c r="O129" s="167"/>
      <c r="P129" s="167"/>
      <c r="Q129" s="167"/>
      <c r="R129" s="167"/>
      <c r="S129" s="167"/>
      <c r="T129" s="167"/>
    </row>
    <row r="130" spans="1:20" ht="39.950000000000003" customHeight="1" x14ac:dyDescent="0.25">
      <c r="A130" s="167"/>
      <c r="B130" s="57"/>
      <c r="C130" s="57"/>
      <c r="D130" s="57"/>
      <c r="E130" s="167"/>
      <c r="F130" s="167"/>
      <c r="G130" s="167"/>
      <c r="H130" s="167"/>
      <c r="I130" s="167"/>
      <c r="J130" s="167"/>
      <c r="K130" s="167"/>
      <c r="L130" s="167"/>
      <c r="M130" s="167"/>
      <c r="N130" s="167"/>
      <c r="O130" s="167"/>
      <c r="P130" s="167"/>
      <c r="Q130" s="167"/>
      <c r="R130" s="167"/>
      <c r="S130" s="167"/>
      <c r="T130" s="167"/>
    </row>
    <row r="131" spans="1:20" ht="39.950000000000003" customHeight="1" x14ac:dyDescent="0.25">
      <c r="A131" s="167"/>
      <c r="B131" s="57"/>
      <c r="C131" s="57"/>
      <c r="D131" s="57"/>
      <c r="E131" s="167"/>
      <c r="F131" s="167"/>
      <c r="G131" s="167"/>
      <c r="H131" s="167"/>
      <c r="I131" s="167"/>
      <c r="J131" s="167"/>
      <c r="K131" s="167"/>
      <c r="L131" s="167"/>
      <c r="M131" s="167"/>
      <c r="N131" s="167"/>
      <c r="O131" s="167"/>
      <c r="P131" s="167"/>
      <c r="Q131" s="167"/>
      <c r="R131" s="167"/>
      <c r="S131" s="167"/>
      <c r="T131" s="167"/>
    </row>
    <row r="132" spans="1:20" ht="39.950000000000003" customHeight="1" x14ac:dyDescent="0.25">
      <c r="A132" s="167"/>
      <c r="B132" s="57"/>
      <c r="C132" s="57"/>
      <c r="D132" s="57"/>
      <c r="E132" s="167"/>
      <c r="F132" s="167"/>
      <c r="G132" s="167"/>
      <c r="H132" s="167"/>
      <c r="I132" s="167"/>
      <c r="J132" s="167"/>
      <c r="K132" s="167"/>
      <c r="L132" s="167"/>
      <c r="M132" s="167"/>
      <c r="N132" s="167"/>
      <c r="O132" s="167"/>
      <c r="P132" s="167"/>
      <c r="Q132" s="167"/>
      <c r="R132" s="167"/>
      <c r="S132" s="167"/>
      <c r="T132" s="167"/>
    </row>
    <row r="133" spans="1:20" ht="39.950000000000003" customHeight="1" x14ac:dyDescent="0.25">
      <c r="A133" s="167"/>
      <c r="B133" s="57"/>
      <c r="C133" s="57"/>
      <c r="D133" s="57"/>
      <c r="E133" s="167"/>
      <c r="F133" s="167"/>
      <c r="G133" s="167"/>
      <c r="H133" s="167"/>
      <c r="I133" s="167"/>
      <c r="J133" s="167"/>
      <c r="K133" s="167"/>
      <c r="L133" s="167"/>
      <c r="M133" s="167"/>
      <c r="N133" s="167"/>
      <c r="O133" s="167"/>
      <c r="P133" s="167"/>
      <c r="Q133" s="167"/>
      <c r="R133" s="167"/>
      <c r="S133" s="167"/>
      <c r="T133" s="167"/>
    </row>
    <row r="134" spans="1:20" ht="39.950000000000003" customHeight="1" x14ac:dyDescent="0.25">
      <c r="A134" s="167"/>
      <c r="B134" s="57"/>
      <c r="C134" s="57"/>
      <c r="D134" s="57"/>
      <c r="E134" s="167"/>
      <c r="F134" s="167"/>
      <c r="G134" s="167"/>
      <c r="H134" s="167"/>
      <c r="I134" s="167"/>
      <c r="J134" s="167"/>
      <c r="K134" s="167"/>
      <c r="L134" s="167"/>
      <c r="M134" s="167"/>
      <c r="N134" s="167"/>
      <c r="O134" s="167"/>
      <c r="P134" s="167"/>
      <c r="Q134" s="167"/>
      <c r="R134" s="167"/>
      <c r="S134" s="167"/>
      <c r="T134" s="167"/>
    </row>
    <row r="135" spans="1:20" ht="39.950000000000003" customHeight="1" x14ac:dyDescent="0.25">
      <c r="A135" s="167"/>
      <c r="B135" s="57"/>
      <c r="C135" s="57"/>
      <c r="D135" s="57"/>
      <c r="E135" s="167"/>
      <c r="F135" s="167"/>
      <c r="G135" s="167"/>
      <c r="H135" s="167"/>
      <c r="I135" s="167"/>
      <c r="J135" s="167"/>
      <c r="K135" s="167"/>
      <c r="L135" s="167"/>
      <c r="M135" s="167"/>
      <c r="N135" s="167"/>
      <c r="O135" s="167"/>
      <c r="P135" s="167"/>
      <c r="Q135" s="167"/>
      <c r="R135" s="167"/>
      <c r="S135" s="167"/>
      <c r="T135" s="167"/>
    </row>
    <row r="136" spans="1:20" ht="39.950000000000003" customHeight="1" x14ac:dyDescent="0.25">
      <c r="A136" s="167"/>
      <c r="B136" s="57"/>
      <c r="C136" s="57"/>
      <c r="D136" s="57"/>
      <c r="E136" s="167"/>
      <c r="F136" s="167"/>
      <c r="G136" s="167"/>
      <c r="H136" s="167"/>
      <c r="I136" s="167"/>
      <c r="J136" s="167"/>
      <c r="K136" s="167"/>
      <c r="L136" s="167"/>
      <c r="M136" s="167"/>
      <c r="N136" s="167"/>
      <c r="O136" s="167"/>
      <c r="P136" s="167"/>
      <c r="Q136" s="167"/>
      <c r="R136" s="167"/>
      <c r="S136" s="167"/>
      <c r="T136" s="167"/>
    </row>
    <row r="137" spans="1:20" ht="39.950000000000003" customHeight="1" x14ac:dyDescent="0.25">
      <c r="A137" s="167"/>
      <c r="B137" s="57"/>
      <c r="C137" s="57"/>
      <c r="D137" s="57"/>
      <c r="E137" s="167"/>
      <c r="F137" s="167"/>
      <c r="G137" s="167"/>
      <c r="H137" s="167"/>
      <c r="I137" s="167"/>
      <c r="J137" s="167"/>
      <c r="K137" s="167"/>
      <c r="L137" s="167"/>
      <c r="M137" s="167"/>
      <c r="N137" s="167"/>
      <c r="O137" s="167"/>
      <c r="P137" s="167"/>
      <c r="Q137" s="167"/>
      <c r="R137" s="167"/>
      <c r="S137" s="167"/>
      <c r="T137" s="167"/>
    </row>
    <row r="138" spans="1:20" ht="39.950000000000003" customHeight="1" x14ac:dyDescent="0.25">
      <c r="A138" s="167"/>
      <c r="B138" s="57"/>
      <c r="C138" s="57"/>
      <c r="D138" s="57"/>
      <c r="E138" s="167"/>
      <c r="F138" s="167"/>
      <c r="G138" s="167"/>
      <c r="H138" s="167"/>
      <c r="I138" s="167"/>
      <c r="J138" s="167"/>
      <c r="K138" s="167"/>
      <c r="L138" s="167"/>
      <c r="M138" s="167"/>
      <c r="N138" s="167"/>
      <c r="O138" s="167"/>
      <c r="P138" s="167"/>
      <c r="Q138" s="167"/>
      <c r="R138" s="167"/>
      <c r="S138" s="167"/>
      <c r="T138" s="167"/>
    </row>
    <row r="139" spans="1:20" ht="39.950000000000003" customHeight="1" x14ac:dyDescent="0.25">
      <c r="A139" s="167"/>
      <c r="B139" s="57"/>
      <c r="C139" s="57"/>
      <c r="D139" s="57"/>
      <c r="E139" s="167"/>
      <c r="F139" s="167"/>
      <c r="G139" s="167"/>
      <c r="H139" s="167"/>
      <c r="I139" s="167"/>
      <c r="J139" s="167"/>
      <c r="K139" s="167"/>
      <c r="L139" s="167"/>
      <c r="M139" s="167"/>
      <c r="N139" s="167"/>
      <c r="O139" s="167"/>
      <c r="P139" s="167"/>
      <c r="Q139" s="167"/>
      <c r="R139" s="167"/>
      <c r="S139" s="167"/>
      <c r="T139" s="167"/>
    </row>
    <row r="140" spans="1:20" ht="39.950000000000003" customHeight="1" x14ac:dyDescent="0.25">
      <c r="A140" s="167"/>
      <c r="B140" s="57"/>
      <c r="C140" s="57"/>
      <c r="D140" s="57"/>
      <c r="E140" s="167"/>
      <c r="F140" s="167"/>
      <c r="G140" s="167"/>
      <c r="H140" s="167"/>
      <c r="I140" s="167"/>
      <c r="J140" s="167"/>
      <c r="K140" s="167"/>
      <c r="L140" s="167"/>
      <c r="M140" s="167"/>
      <c r="N140" s="167"/>
      <c r="O140" s="167"/>
      <c r="P140" s="167"/>
      <c r="Q140" s="167"/>
      <c r="R140" s="167"/>
      <c r="S140" s="167"/>
      <c r="T140" s="167"/>
    </row>
    <row r="141" spans="1:20" ht="39.950000000000003" customHeight="1" x14ac:dyDescent="0.25">
      <c r="A141" s="167"/>
      <c r="B141" s="57"/>
      <c r="C141" s="57"/>
      <c r="D141" s="57"/>
      <c r="E141" s="167"/>
      <c r="F141" s="167"/>
      <c r="G141" s="167"/>
      <c r="H141" s="167"/>
      <c r="I141" s="167"/>
      <c r="J141" s="167"/>
      <c r="K141" s="167"/>
      <c r="L141" s="167"/>
      <c r="M141" s="167"/>
      <c r="N141" s="167"/>
      <c r="O141" s="167"/>
      <c r="P141" s="167"/>
      <c r="Q141" s="167"/>
      <c r="R141" s="167"/>
      <c r="S141" s="167"/>
      <c r="T141" s="167"/>
    </row>
    <row r="142" spans="1:20" ht="39.950000000000003" customHeight="1" x14ac:dyDescent="0.25">
      <c r="A142" s="167"/>
      <c r="B142" s="57"/>
      <c r="C142" s="57"/>
      <c r="D142" s="57"/>
      <c r="E142" s="167"/>
      <c r="F142" s="167"/>
      <c r="G142" s="167"/>
      <c r="H142" s="167"/>
      <c r="I142" s="167"/>
      <c r="J142" s="167"/>
      <c r="K142" s="167"/>
      <c r="L142" s="167"/>
      <c r="M142" s="167"/>
      <c r="N142" s="167"/>
      <c r="O142" s="167"/>
      <c r="P142" s="167"/>
      <c r="Q142" s="167"/>
      <c r="R142" s="167"/>
      <c r="S142" s="167"/>
      <c r="T142" s="167"/>
    </row>
    <row r="143" spans="1:20" ht="39.950000000000003" customHeight="1" x14ac:dyDescent="0.25">
      <c r="A143" s="167"/>
      <c r="B143" s="57"/>
      <c r="C143" s="57"/>
      <c r="D143" s="57"/>
      <c r="E143" s="167"/>
      <c r="F143" s="167"/>
      <c r="G143" s="167"/>
      <c r="H143" s="167"/>
      <c r="I143" s="167"/>
      <c r="J143" s="167"/>
      <c r="K143" s="167"/>
      <c r="L143" s="167"/>
      <c r="M143" s="167"/>
      <c r="N143" s="167"/>
      <c r="O143" s="167"/>
      <c r="P143" s="167"/>
      <c r="Q143" s="167"/>
      <c r="R143" s="167"/>
      <c r="S143" s="167"/>
      <c r="T143" s="167"/>
    </row>
    <row r="144" spans="1:20" ht="39.950000000000003" customHeight="1" x14ac:dyDescent="0.25">
      <c r="A144" s="167"/>
      <c r="B144" s="57"/>
      <c r="C144" s="57"/>
      <c r="D144" s="57"/>
      <c r="E144" s="167"/>
      <c r="F144" s="167"/>
      <c r="G144" s="167"/>
      <c r="H144" s="167"/>
      <c r="I144" s="167"/>
      <c r="J144" s="167"/>
      <c r="K144" s="167"/>
      <c r="L144" s="167"/>
      <c r="M144" s="167"/>
      <c r="N144" s="167"/>
      <c r="O144" s="167"/>
      <c r="P144" s="167"/>
      <c r="Q144" s="167"/>
      <c r="R144" s="167"/>
      <c r="S144" s="167"/>
      <c r="T144" s="167"/>
    </row>
    <row r="145" spans="1:20" ht="39.950000000000003" customHeight="1" x14ac:dyDescent="0.25">
      <c r="A145" s="167"/>
      <c r="B145" s="57"/>
      <c r="C145" s="57"/>
      <c r="D145" s="57"/>
      <c r="E145" s="167"/>
      <c r="F145" s="167"/>
      <c r="G145" s="167"/>
      <c r="H145" s="167"/>
      <c r="I145" s="167"/>
      <c r="J145" s="167"/>
      <c r="K145" s="167"/>
      <c r="L145" s="167"/>
      <c r="M145" s="167"/>
      <c r="N145" s="167"/>
      <c r="O145" s="167"/>
      <c r="P145" s="167"/>
      <c r="Q145" s="167"/>
      <c r="R145" s="167"/>
      <c r="S145" s="167"/>
      <c r="T145" s="167"/>
    </row>
    <row r="146" spans="1:20" ht="39.950000000000003" customHeight="1" x14ac:dyDescent="0.25">
      <c r="A146" s="167"/>
      <c r="B146" s="57"/>
      <c r="C146" s="57"/>
      <c r="D146" s="57"/>
      <c r="E146" s="167"/>
      <c r="F146" s="167"/>
      <c r="G146" s="167"/>
      <c r="H146" s="167"/>
      <c r="I146" s="167"/>
      <c r="J146" s="167"/>
      <c r="K146" s="167"/>
      <c r="L146" s="167"/>
      <c r="M146" s="167"/>
      <c r="N146" s="167"/>
      <c r="O146" s="167"/>
      <c r="P146" s="167"/>
      <c r="Q146" s="167"/>
      <c r="R146" s="167"/>
      <c r="S146" s="167"/>
      <c r="T146" s="167"/>
    </row>
    <row r="147" spans="1:20" ht="39.950000000000003" customHeight="1" x14ac:dyDescent="0.25">
      <c r="A147" s="167"/>
      <c r="B147" s="57"/>
      <c r="C147" s="57"/>
      <c r="D147" s="57"/>
      <c r="E147" s="167"/>
      <c r="F147" s="167"/>
      <c r="G147" s="167"/>
      <c r="H147" s="167"/>
      <c r="I147" s="167"/>
      <c r="J147" s="167"/>
      <c r="K147" s="167"/>
      <c r="L147" s="167"/>
      <c r="M147" s="167"/>
      <c r="N147" s="167"/>
      <c r="O147" s="167"/>
      <c r="P147" s="167"/>
      <c r="Q147" s="167"/>
      <c r="R147" s="167"/>
      <c r="S147" s="167"/>
      <c r="T147" s="167"/>
    </row>
    <row r="148" spans="1:20" ht="39.950000000000003" customHeight="1" x14ac:dyDescent="0.25">
      <c r="A148" s="167"/>
      <c r="B148" s="57"/>
      <c r="C148" s="57"/>
      <c r="D148" s="57"/>
      <c r="E148" s="167"/>
      <c r="F148" s="167"/>
      <c r="G148" s="167"/>
      <c r="H148" s="167"/>
      <c r="I148" s="167"/>
      <c r="J148" s="167"/>
      <c r="K148" s="167"/>
      <c r="L148" s="167"/>
      <c r="M148" s="167"/>
      <c r="N148" s="167"/>
      <c r="O148" s="167"/>
      <c r="P148" s="167"/>
      <c r="Q148" s="167"/>
      <c r="R148" s="167"/>
      <c r="S148" s="167"/>
      <c r="T148" s="167"/>
    </row>
    <row r="149" spans="1:20" ht="39.950000000000003" customHeight="1" x14ac:dyDescent="0.25">
      <c r="A149" s="167"/>
      <c r="B149" s="57"/>
      <c r="C149" s="57"/>
      <c r="D149" s="57"/>
      <c r="E149" s="167"/>
      <c r="F149" s="167"/>
      <c r="G149" s="167"/>
      <c r="H149" s="167"/>
      <c r="I149" s="167"/>
      <c r="J149" s="167"/>
      <c r="K149" s="167"/>
      <c r="L149" s="167"/>
      <c r="M149" s="167"/>
      <c r="N149" s="167"/>
      <c r="O149" s="167"/>
      <c r="P149" s="167"/>
      <c r="Q149" s="167"/>
      <c r="R149" s="167"/>
      <c r="S149" s="167"/>
      <c r="T149" s="167"/>
    </row>
    <row r="150" spans="1:20" ht="39.950000000000003" customHeight="1" x14ac:dyDescent="0.25">
      <c r="A150" s="167"/>
      <c r="B150" s="57"/>
      <c r="C150" s="57"/>
      <c r="D150" s="57"/>
      <c r="E150" s="167"/>
      <c r="F150" s="167"/>
      <c r="G150" s="167"/>
      <c r="H150" s="167"/>
      <c r="I150" s="167"/>
      <c r="J150" s="167"/>
      <c r="K150" s="167"/>
      <c r="L150" s="167"/>
      <c r="M150" s="167"/>
      <c r="N150" s="167"/>
      <c r="O150" s="167"/>
      <c r="P150" s="167"/>
      <c r="Q150" s="167"/>
      <c r="R150" s="167"/>
      <c r="S150" s="167"/>
      <c r="T150" s="167"/>
    </row>
    <row r="151" spans="1:20" ht="39.950000000000003" customHeight="1" x14ac:dyDescent="0.25">
      <c r="A151" s="167"/>
      <c r="B151" s="57"/>
      <c r="C151" s="57"/>
      <c r="D151" s="57"/>
      <c r="E151" s="167"/>
      <c r="F151" s="167"/>
      <c r="G151" s="167"/>
      <c r="H151" s="167"/>
      <c r="I151" s="167"/>
      <c r="J151" s="167"/>
      <c r="K151" s="167"/>
      <c r="L151" s="167"/>
      <c r="M151" s="167"/>
      <c r="N151" s="167"/>
      <c r="O151" s="167"/>
      <c r="P151" s="167"/>
      <c r="Q151" s="167"/>
      <c r="R151" s="167"/>
      <c r="S151" s="167"/>
      <c r="T151" s="167"/>
    </row>
    <row r="152" spans="1:20" ht="39.950000000000003" customHeight="1" x14ac:dyDescent="0.25">
      <c r="A152" s="167"/>
      <c r="B152" s="57"/>
      <c r="C152" s="57"/>
      <c r="D152" s="57"/>
      <c r="E152" s="167"/>
      <c r="F152" s="167"/>
      <c r="G152" s="167"/>
      <c r="H152" s="167"/>
      <c r="I152" s="167"/>
      <c r="J152" s="167"/>
      <c r="K152" s="167"/>
      <c r="L152" s="167"/>
      <c r="M152" s="167"/>
      <c r="N152" s="167"/>
      <c r="O152" s="167"/>
      <c r="P152" s="167"/>
      <c r="Q152" s="167"/>
      <c r="R152" s="167"/>
      <c r="S152" s="167"/>
      <c r="T152" s="167"/>
    </row>
    <row r="153" spans="1:20" ht="39.950000000000003" customHeight="1" x14ac:dyDescent="0.25">
      <c r="A153" s="167"/>
      <c r="B153" s="57"/>
      <c r="C153" s="57"/>
      <c r="D153" s="57"/>
      <c r="E153" s="167"/>
      <c r="F153" s="167"/>
      <c r="G153" s="167"/>
      <c r="H153" s="167"/>
      <c r="I153" s="167"/>
      <c r="J153" s="167"/>
      <c r="K153" s="167"/>
      <c r="L153" s="167"/>
      <c r="M153" s="167"/>
      <c r="N153" s="167"/>
      <c r="O153" s="167"/>
      <c r="P153" s="167"/>
      <c r="Q153" s="167"/>
      <c r="R153" s="167"/>
      <c r="S153" s="167"/>
      <c r="T153" s="167"/>
    </row>
    <row r="154" spans="1:20" ht="39.950000000000003" customHeight="1" x14ac:dyDescent="0.25">
      <c r="A154" s="167"/>
      <c r="B154" s="57"/>
      <c r="C154" s="57"/>
      <c r="D154" s="57"/>
      <c r="E154" s="167"/>
      <c r="F154" s="167"/>
      <c r="G154" s="167"/>
      <c r="H154" s="167"/>
      <c r="I154" s="167"/>
      <c r="J154" s="167"/>
      <c r="K154" s="167"/>
      <c r="L154" s="167"/>
      <c r="M154" s="167"/>
      <c r="N154" s="167"/>
      <c r="O154" s="167"/>
      <c r="P154" s="167"/>
      <c r="Q154" s="167"/>
      <c r="R154" s="167"/>
      <c r="S154" s="167"/>
      <c r="T154" s="167"/>
    </row>
    <row r="155" spans="1:20" ht="39.950000000000003" customHeight="1" x14ac:dyDescent="0.25">
      <c r="A155" s="167"/>
      <c r="B155" s="57"/>
      <c r="C155" s="57"/>
      <c r="D155" s="57"/>
      <c r="E155" s="167"/>
      <c r="F155" s="167"/>
      <c r="G155" s="167"/>
      <c r="H155" s="167"/>
      <c r="I155" s="167"/>
      <c r="J155" s="167"/>
      <c r="K155" s="167"/>
      <c r="L155" s="167"/>
      <c r="M155" s="167"/>
      <c r="N155" s="167"/>
      <c r="O155" s="167"/>
      <c r="P155" s="167"/>
      <c r="Q155" s="167"/>
      <c r="R155" s="167"/>
      <c r="S155" s="167"/>
      <c r="T155" s="167"/>
    </row>
    <row r="156" spans="1:20" ht="39.950000000000003" customHeight="1" x14ac:dyDescent="0.25">
      <c r="A156" s="167"/>
      <c r="B156" s="57"/>
      <c r="C156" s="57"/>
      <c r="D156" s="57"/>
      <c r="E156" s="167"/>
      <c r="F156" s="167"/>
      <c r="G156" s="167"/>
      <c r="H156" s="167"/>
      <c r="I156" s="167"/>
      <c r="J156" s="167"/>
      <c r="K156" s="167"/>
      <c r="L156" s="167"/>
      <c r="M156" s="167"/>
      <c r="N156" s="167"/>
      <c r="O156" s="167"/>
      <c r="P156" s="167"/>
      <c r="Q156" s="167"/>
      <c r="R156" s="167"/>
      <c r="S156" s="167"/>
      <c r="T156" s="167"/>
    </row>
    <row r="157" spans="1:20" ht="39.950000000000003" customHeight="1" x14ac:dyDescent="0.25">
      <c r="A157" s="167"/>
      <c r="B157" s="57"/>
      <c r="C157" s="57"/>
      <c r="D157" s="57"/>
      <c r="E157" s="167"/>
      <c r="F157" s="167"/>
      <c r="G157" s="167"/>
      <c r="H157" s="167"/>
      <c r="I157" s="167"/>
      <c r="J157" s="167"/>
      <c r="K157" s="167"/>
      <c r="L157" s="167"/>
      <c r="M157" s="167"/>
      <c r="N157" s="167"/>
      <c r="O157" s="167"/>
      <c r="P157" s="167"/>
      <c r="Q157" s="167"/>
      <c r="R157" s="167"/>
      <c r="S157" s="167"/>
      <c r="T157" s="167"/>
    </row>
    <row r="158" spans="1:20" ht="39.950000000000003" customHeight="1" x14ac:dyDescent="0.25">
      <c r="A158" s="167"/>
      <c r="B158" s="57"/>
      <c r="C158" s="57"/>
      <c r="D158" s="57"/>
      <c r="E158" s="167"/>
      <c r="F158" s="167"/>
      <c r="G158" s="167"/>
      <c r="H158" s="167"/>
      <c r="I158" s="167"/>
      <c r="J158" s="167"/>
      <c r="K158" s="167"/>
      <c r="L158" s="167"/>
      <c r="M158" s="167"/>
      <c r="N158" s="167"/>
      <c r="O158" s="167"/>
      <c r="P158" s="167"/>
      <c r="Q158" s="167"/>
      <c r="R158" s="167"/>
      <c r="S158" s="167"/>
      <c r="T158" s="167"/>
    </row>
    <row r="159" spans="1:20" ht="39.950000000000003" customHeight="1" x14ac:dyDescent="0.25">
      <c r="A159" s="167"/>
      <c r="B159" s="57"/>
      <c r="C159" s="57"/>
      <c r="D159" s="57"/>
      <c r="E159" s="167"/>
      <c r="F159" s="167"/>
      <c r="G159" s="167"/>
      <c r="H159" s="167"/>
      <c r="I159" s="167"/>
      <c r="J159" s="167"/>
      <c r="K159" s="167"/>
      <c r="L159" s="167"/>
      <c r="M159" s="167"/>
      <c r="N159" s="167"/>
      <c r="O159" s="167"/>
      <c r="P159" s="167"/>
      <c r="Q159" s="167"/>
      <c r="R159" s="167"/>
      <c r="S159" s="167"/>
      <c r="T159" s="167"/>
    </row>
    <row r="160" spans="1:20" ht="39.950000000000003" customHeight="1" x14ac:dyDescent="0.25">
      <c r="A160" s="167"/>
      <c r="B160" s="57"/>
      <c r="C160" s="57"/>
      <c r="D160" s="57"/>
      <c r="E160" s="167"/>
      <c r="F160" s="167"/>
      <c r="G160" s="167"/>
      <c r="H160" s="167"/>
      <c r="I160" s="167"/>
      <c r="J160" s="167"/>
      <c r="K160" s="167"/>
      <c r="L160" s="167"/>
      <c r="M160" s="167"/>
      <c r="N160" s="167"/>
      <c r="O160" s="167"/>
      <c r="P160" s="167"/>
      <c r="Q160" s="167"/>
      <c r="R160" s="167"/>
      <c r="S160" s="167"/>
      <c r="T160" s="167"/>
    </row>
    <row r="161" spans="1:20" ht="39.950000000000003" customHeight="1" x14ac:dyDescent="0.25">
      <c r="A161" s="167"/>
      <c r="B161" s="57"/>
      <c r="C161" s="57"/>
      <c r="D161" s="57"/>
      <c r="E161" s="167"/>
      <c r="F161" s="167"/>
      <c r="G161" s="167"/>
      <c r="H161" s="167"/>
      <c r="I161" s="167"/>
      <c r="J161" s="167"/>
      <c r="K161" s="167"/>
      <c r="L161" s="167"/>
      <c r="M161" s="167"/>
      <c r="N161" s="167"/>
      <c r="O161" s="167"/>
      <c r="P161" s="167"/>
      <c r="Q161" s="167"/>
      <c r="R161" s="167"/>
      <c r="S161" s="167"/>
      <c r="T161" s="167"/>
    </row>
    <row r="162" spans="1:20" ht="39.950000000000003" customHeight="1" x14ac:dyDescent="0.25">
      <c r="A162" s="167"/>
      <c r="B162" s="57"/>
      <c r="C162" s="57"/>
      <c r="D162" s="57"/>
      <c r="E162" s="167"/>
      <c r="F162" s="167"/>
      <c r="G162" s="167"/>
      <c r="H162" s="167"/>
      <c r="I162" s="167"/>
      <c r="J162" s="167"/>
      <c r="K162" s="167"/>
      <c r="L162" s="167"/>
      <c r="M162" s="167"/>
      <c r="N162" s="167"/>
      <c r="O162" s="167"/>
      <c r="P162" s="167"/>
      <c r="Q162" s="167"/>
      <c r="R162" s="167"/>
      <c r="S162" s="167"/>
      <c r="T162" s="167"/>
    </row>
    <row r="163" spans="1:20" ht="39.950000000000003" customHeight="1" x14ac:dyDescent="0.25">
      <c r="A163" s="167"/>
      <c r="B163" s="57"/>
      <c r="C163" s="57"/>
      <c r="D163" s="57"/>
      <c r="E163" s="167"/>
      <c r="F163" s="167"/>
      <c r="G163" s="167"/>
      <c r="H163" s="167"/>
      <c r="I163" s="167"/>
      <c r="J163" s="167"/>
      <c r="K163" s="167"/>
      <c r="L163" s="167"/>
      <c r="M163" s="167"/>
      <c r="N163" s="167"/>
      <c r="O163" s="167"/>
      <c r="P163" s="167"/>
      <c r="Q163" s="167"/>
      <c r="R163" s="167"/>
      <c r="S163" s="167"/>
      <c r="T163" s="167"/>
    </row>
    <row r="164" spans="1:20" ht="39.950000000000003" customHeight="1" x14ac:dyDescent="0.25">
      <c r="A164" s="167"/>
      <c r="B164" s="57"/>
      <c r="C164" s="57"/>
      <c r="D164" s="57"/>
      <c r="E164" s="167"/>
      <c r="F164" s="167"/>
      <c r="G164" s="167"/>
      <c r="H164" s="167"/>
      <c r="I164" s="167"/>
      <c r="J164" s="167"/>
      <c r="K164" s="167"/>
      <c r="L164" s="167"/>
      <c r="M164" s="167"/>
      <c r="N164" s="167"/>
      <c r="O164" s="167"/>
      <c r="P164" s="167"/>
      <c r="Q164" s="167"/>
      <c r="R164" s="167"/>
      <c r="S164" s="167"/>
      <c r="T164" s="167"/>
    </row>
    <row r="165" spans="1:20" ht="39.950000000000003" customHeight="1" x14ac:dyDescent="0.25">
      <c r="A165" s="167"/>
      <c r="B165" s="57"/>
      <c r="C165" s="57"/>
      <c r="D165" s="57"/>
      <c r="E165" s="167"/>
      <c r="F165" s="167"/>
      <c r="G165" s="167"/>
      <c r="H165" s="167"/>
      <c r="I165" s="167"/>
      <c r="J165" s="167"/>
      <c r="K165" s="167"/>
      <c r="L165" s="167"/>
      <c r="M165" s="167"/>
      <c r="N165" s="167"/>
      <c r="O165" s="167"/>
      <c r="P165" s="167"/>
      <c r="Q165" s="167"/>
      <c r="R165" s="167"/>
      <c r="S165" s="167"/>
      <c r="T165" s="167"/>
    </row>
    <row r="166" spans="1:20" ht="39.950000000000003" customHeight="1" x14ac:dyDescent="0.25">
      <c r="A166" s="167"/>
      <c r="B166" s="57"/>
      <c r="C166" s="57"/>
      <c r="D166" s="57"/>
      <c r="E166" s="167"/>
      <c r="F166" s="167"/>
      <c r="G166" s="167"/>
      <c r="H166" s="167"/>
      <c r="I166" s="167"/>
      <c r="J166" s="167"/>
      <c r="K166" s="167"/>
      <c r="L166" s="167"/>
      <c r="M166" s="167"/>
      <c r="N166" s="167"/>
      <c r="O166" s="167"/>
      <c r="P166" s="167"/>
      <c r="Q166" s="167"/>
      <c r="R166" s="167"/>
      <c r="S166" s="167"/>
      <c r="T166" s="167"/>
    </row>
    <row r="167" spans="1:20" ht="39.950000000000003" customHeight="1" x14ac:dyDescent="0.25">
      <c r="A167" s="167"/>
      <c r="B167" s="57"/>
      <c r="C167" s="57"/>
      <c r="D167" s="57"/>
      <c r="E167" s="167"/>
      <c r="F167" s="167"/>
      <c r="G167" s="167"/>
      <c r="H167" s="167"/>
      <c r="I167" s="167"/>
      <c r="J167" s="167"/>
      <c r="K167" s="167"/>
      <c r="L167" s="167"/>
      <c r="M167" s="167"/>
      <c r="N167" s="167"/>
      <c r="O167" s="167"/>
      <c r="P167" s="167"/>
      <c r="Q167" s="167"/>
      <c r="R167" s="167"/>
      <c r="S167" s="167"/>
      <c r="T167" s="167"/>
    </row>
    <row r="168" spans="1:20" ht="39.950000000000003" customHeight="1" x14ac:dyDescent="0.25">
      <c r="A168" s="167"/>
      <c r="B168" s="57"/>
      <c r="C168" s="57"/>
      <c r="D168" s="57"/>
      <c r="E168" s="167"/>
      <c r="F168" s="167"/>
      <c r="G168" s="167"/>
      <c r="H168" s="167"/>
      <c r="I168" s="167"/>
      <c r="J168" s="167"/>
      <c r="K168" s="167"/>
      <c r="L168" s="167"/>
      <c r="M168" s="167"/>
      <c r="N168" s="167"/>
      <c r="O168" s="167"/>
      <c r="P168" s="167"/>
      <c r="Q168" s="167"/>
      <c r="R168" s="167"/>
      <c r="S168" s="167"/>
      <c r="T168" s="167"/>
    </row>
    <row r="169" spans="1:20" ht="39.950000000000003" customHeight="1" x14ac:dyDescent="0.25">
      <c r="A169" s="167"/>
      <c r="B169" s="57"/>
      <c r="C169" s="57"/>
      <c r="D169" s="57"/>
      <c r="E169" s="167"/>
      <c r="F169" s="167"/>
      <c r="G169" s="167"/>
      <c r="H169" s="167"/>
      <c r="I169" s="167"/>
      <c r="J169" s="167"/>
      <c r="K169" s="167"/>
      <c r="L169" s="167"/>
      <c r="M169" s="167"/>
      <c r="N169" s="167"/>
      <c r="O169" s="167"/>
      <c r="P169" s="167"/>
      <c r="Q169" s="167"/>
      <c r="R169" s="167"/>
      <c r="S169" s="167"/>
      <c r="T169" s="167"/>
    </row>
    <row r="170" spans="1:20" ht="39.950000000000003" customHeight="1" x14ac:dyDescent="0.25">
      <c r="A170" s="167"/>
      <c r="B170" s="57"/>
      <c r="C170" s="57"/>
      <c r="D170" s="57"/>
      <c r="E170" s="167"/>
      <c r="F170" s="167"/>
      <c r="G170" s="167"/>
      <c r="H170" s="167"/>
      <c r="I170" s="167"/>
      <c r="J170" s="167"/>
      <c r="K170" s="167"/>
      <c r="L170" s="167"/>
      <c r="M170" s="167"/>
      <c r="N170" s="167"/>
      <c r="O170" s="167"/>
      <c r="P170" s="167"/>
      <c r="Q170" s="167"/>
      <c r="R170" s="167"/>
      <c r="S170" s="167"/>
      <c r="T170" s="167"/>
    </row>
    <row r="171" spans="1:20" ht="39.950000000000003" customHeight="1" x14ac:dyDescent="0.25">
      <c r="A171" s="167"/>
      <c r="B171" s="57"/>
      <c r="C171" s="57"/>
      <c r="D171" s="57"/>
      <c r="E171" s="167"/>
      <c r="F171" s="167"/>
      <c r="G171" s="167"/>
      <c r="H171" s="167"/>
      <c r="I171" s="167"/>
      <c r="J171" s="167"/>
      <c r="K171" s="167"/>
      <c r="L171" s="167"/>
      <c r="M171" s="167"/>
      <c r="N171" s="167"/>
      <c r="O171" s="167"/>
      <c r="P171" s="167"/>
      <c r="Q171" s="167"/>
      <c r="R171" s="167"/>
      <c r="S171" s="167"/>
      <c r="T171" s="167"/>
    </row>
    <row r="172" spans="1:20" ht="39.950000000000003" customHeight="1" x14ac:dyDescent="0.25">
      <c r="A172" s="167"/>
      <c r="B172" s="57"/>
      <c r="C172" s="57"/>
      <c r="D172" s="57"/>
      <c r="E172" s="167"/>
      <c r="F172" s="167"/>
      <c r="G172" s="167"/>
      <c r="H172" s="167"/>
      <c r="I172" s="167"/>
      <c r="J172" s="167"/>
      <c r="K172" s="167"/>
      <c r="L172" s="167"/>
      <c r="M172" s="167"/>
      <c r="N172" s="167"/>
      <c r="O172" s="167"/>
      <c r="P172" s="167"/>
      <c r="Q172" s="167"/>
      <c r="R172" s="167"/>
      <c r="S172" s="167"/>
      <c r="T172" s="167"/>
    </row>
    <row r="173" spans="1:20" ht="39.950000000000003" customHeight="1" x14ac:dyDescent="0.25">
      <c r="A173" s="167"/>
      <c r="B173" s="57"/>
      <c r="C173" s="57"/>
      <c r="D173" s="57"/>
      <c r="E173" s="167"/>
      <c r="F173" s="167"/>
      <c r="G173" s="167"/>
      <c r="H173" s="167"/>
      <c r="I173" s="167"/>
      <c r="J173" s="167"/>
      <c r="K173" s="167"/>
      <c r="L173" s="167"/>
      <c r="M173" s="167"/>
      <c r="N173" s="167"/>
      <c r="O173" s="167"/>
      <c r="P173" s="167"/>
      <c r="Q173" s="167"/>
      <c r="R173" s="167"/>
      <c r="S173" s="167"/>
      <c r="T173" s="167"/>
    </row>
    <row r="174" spans="1:20" ht="39.950000000000003" customHeight="1" x14ac:dyDescent="0.25">
      <c r="A174" s="167"/>
      <c r="B174" s="57"/>
      <c r="C174" s="57"/>
      <c r="D174" s="57"/>
      <c r="E174" s="167"/>
      <c r="F174" s="167"/>
      <c r="G174" s="167"/>
      <c r="H174" s="167"/>
      <c r="I174" s="167"/>
      <c r="J174" s="167"/>
      <c r="K174" s="167"/>
      <c r="L174" s="167"/>
      <c r="M174" s="167"/>
      <c r="N174" s="167"/>
      <c r="O174" s="167"/>
      <c r="P174" s="167"/>
      <c r="Q174" s="167"/>
      <c r="R174" s="167"/>
      <c r="S174" s="167"/>
      <c r="T174" s="167"/>
    </row>
    <row r="175" spans="1:20" ht="39.950000000000003" customHeight="1" x14ac:dyDescent="0.25">
      <c r="A175" s="167"/>
      <c r="B175" s="57"/>
      <c r="C175" s="57"/>
      <c r="D175" s="57"/>
      <c r="E175" s="167"/>
      <c r="F175" s="167"/>
      <c r="G175" s="167"/>
      <c r="H175" s="167"/>
      <c r="I175" s="167"/>
      <c r="J175" s="167"/>
      <c r="K175" s="167"/>
      <c r="L175" s="167"/>
      <c r="M175" s="167"/>
      <c r="N175" s="167"/>
      <c r="O175" s="167"/>
      <c r="P175" s="167"/>
      <c r="Q175" s="167"/>
      <c r="R175" s="167"/>
      <c r="S175" s="167"/>
      <c r="T175" s="167"/>
    </row>
    <row r="176" spans="1:20" ht="39.950000000000003" customHeight="1" x14ac:dyDescent="0.25">
      <c r="A176" s="167"/>
      <c r="B176" s="57"/>
      <c r="C176" s="57"/>
      <c r="D176" s="57"/>
      <c r="E176" s="167"/>
      <c r="F176" s="167"/>
      <c r="G176" s="167"/>
      <c r="H176" s="167"/>
      <c r="I176" s="167"/>
      <c r="J176" s="167"/>
      <c r="K176" s="167"/>
      <c r="L176" s="167"/>
      <c r="M176" s="167"/>
      <c r="N176" s="167"/>
      <c r="O176" s="167"/>
      <c r="P176" s="167"/>
      <c r="Q176" s="167"/>
      <c r="R176" s="167"/>
      <c r="S176" s="167"/>
      <c r="T176" s="167"/>
    </row>
    <row r="177" spans="1:20" ht="39.950000000000003" customHeight="1" x14ac:dyDescent="0.25">
      <c r="A177" s="167"/>
      <c r="B177" s="57"/>
      <c r="C177" s="57"/>
      <c r="D177" s="57"/>
      <c r="E177" s="167"/>
      <c r="F177" s="167"/>
      <c r="G177" s="167"/>
      <c r="H177" s="167"/>
      <c r="I177" s="167"/>
      <c r="J177" s="167"/>
      <c r="K177" s="167"/>
      <c r="L177" s="167"/>
      <c r="M177" s="167"/>
      <c r="N177" s="167"/>
      <c r="O177" s="167"/>
      <c r="P177" s="167"/>
      <c r="Q177" s="167"/>
      <c r="R177" s="167"/>
      <c r="S177" s="167"/>
      <c r="T177" s="167"/>
    </row>
    <row r="178" spans="1:20" ht="39.950000000000003" customHeight="1" x14ac:dyDescent="0.25">
      <c r="A178" s="167"/>
      <c r="B178" s="57"/>
      <c r="C178" s="57"/>
      <c r="D178" s="57"/>
      <c r="E178" s="167"/>
      <c r="F178" s="167"/>
      <c r="G178" s="167"/>
      <c r="H178" s="167"/>
      <c r="I178" s="167"/>
      <c r="J178" s="167"/>
      <c r="K178" s="167"/>
      <c r="L178" s="167"/>
      <c r="M178" s="167"/>
      <c r="N178" s="167"/>
      <c r="O178" s="167"/>
      <c r="P178" s="167"/>
      <c r="Q178" s="167"/>
      <c r="R178" s="167"/>
      <c r="S178" s="167"/>
      <c r="T178" s="167"/>
    </row>
    <row r="179" spans="1:20" ht="39.950000000000003" customHeight="1" x14ac:dyDescent="0.25">
      <c r="A179" s="167"/>
      <c r="B179" s="57"/>
      <c r="C179" s="57"/>
      <c r="D179" s="57"/>
      <c r="E179" s="167"/>
      <c r="F179" s="167"/>
      <c r="G179" s="167"/>
      <c r="H179" s="167"/>
      <c r="I179" s="167"/>
      <c r="J179" s="167"/>
      <c r="K179" s="167"/>
      <c r="L179" s="167"/>
      <c r="M179" s="167"/>
      <c r="N179" s="167"/>
      <c r="O179" s="167"/>
      <c r="P179" s="167"/>
      <c r="Q179" s="167"/>
      <c r="R179" s="167"/>
      <c r="S179" s="167"/>
      <c r="T179" s="167"/>
    </row>
    <row r="180" spans="1:20" ht="39.950000000000003" customHeight="1" x14ac:dyDescent="0.25">
      <c r="A180" s="167"/>
      <c r="B180" s="57"/>
      <c r="C180" s="57"/>
      <c r="D180" s="57"/>
      <c r="E180" s="167"/>
      <c r="F180" s="167"/>
      <c r="G180" s="167"/>
      <c r="H180" s="167"/>
      <c r="I180" s="167"/>
      <c r="J180" s="167"/>
      <c r="K180" s="167"/>
      <c r="L180" s="167"/>
      <c r="M180" s="167"/>
      <c r="N180" s="167"/>
      <c r="O180" s="167"/>
      <c r="P180" s="167"/>
      <c r="Q180" s="167"/>
      <c r="R180" s="167"/>
      <c r="S180" s="167"/>
      <c r="T180" s="167"/>
    </row>
    <row r="181" spans="1:20" ht="39.950000000000003" customHeight="1" x14ac:dyDescent="0.25">
      <c r="A181" s="167"/>
      <c r="B181" s="57"/>
      <c r="C181" s="57"/>
      <c r="D181" s="57"/>
      <c r="E181" s="167"/>
      <c r="F181" s="167"/>
      <c r="G181" s="167"/>
      <c r="H181" s="167"/>
      <c r="I181" s="167"/>
      <c r="J181" s="167"/>
      <c r="K181" s="167"/>
      <c r="L181" s="167"/>
      <c r="M181" s="167"/>
      <c r="N181" s="167"/>
      <c r="O181" s="167"/>
      <c r="P181" s="167"/>
      <c r="Q181" s="167"/>
      <c r="R181" s="167"/>
      <c r="S181" s="167"/>
      <c r="T181" s="167"/>
    </row>
    <row r="182" spans="1:20" ht="39.950000000000003" customHeight="1" x14ac:dyDescent="0.25">
      <c r="A182" s="167"/>
      <c r="B182" s="57"/>
      <c r="C182" s="57"/>
      <c r="D182" s="57"/>
      <c r="E182" s="167"/>
      <c r="F182" s="167"/>
      <c r="G182" s="167"/>
      <c r="H182" s="167"/>
      <c r="I182" s="167"/>
      <c r="J182" s="167"/>
      <c r="K182" s="167"/>
      <c r="L182" s="167"/>
      <c r="M182" s="167"/>
      <c r="N182" s="167"/>
      <c r="O182" s="167"/>
      <c r="P182" s="167"/>
      <c r="Q182" s="167"/>
      <c r="R182" s="167"/>
      <c r="S182" s="167"/>
      <c r="T182" s="167"/>
    </row>
    <row r="183" spans="1:20" ht="39.950000000000003" customHeight="1" x14ac:dyDescent="0.25">
      <c r="A183" s="167"/>
      <c r="B183" s="57"/>
      <c r="C183" s="57"/>
      <c r="D183" s="57"/>
      <c r="E183" s="167"/>
      <c r="F183" s="167"/>
      <c r="G183" s="167"/>
      <c r="H183" s="167"/>
      <c r="I183" s="167"/>
      <c r="J183" s="167"/>
      <c r="K183" s="167"/>
      <c r="L183" s="167"/>
      <c r="M183" s="167"/>
      <c r="N183" s="167"/>
      <c r="O183" s="167"/>
      <c r="P183" s="167"/>
      <c r="Q183" s="167"/>
      <c r="R183" s="167"/>
      <c r="S183" s="167"/>
      <c r="T183" s="167"/>
    </row>
    <row r="184" spans="1:20" ht="39.950000000000003" customHeight="1" x14ac:dyDescent="0.25">
      <c r="A184" s="167"/>
      <c r="B184" s="57"/>
      <c r="C184" s="57"/>
      <c r="D184" s="57"/>
      <c r="E184" s="167"/>
      <c r="F184" s="167"/>
      <c r="G184" s="167"/>
      <c r="H184" s="167"/>
      <c r="I184" s="167"/>
      <c r="J184" s="167"/>
      <c r="K184" s="167"/>
      <c r="L184" s="167"/>
      <c r="M184" s="167"/>
      <c r="N184" s="167"/>
      <c r="O184" s="167"/>
      <c r="P184" s="167"/>
      <c r="Q184" s="167"/>
      <c r="R184" s="167"/>
      <c r="S184" s="167"/>
      <c r="T184" s="167"/>
    </row>
    <row r="185" spans="1:20" ht="39.950000000000003" customHeight="1" x14ac:dyDescent="0.25">
      <c r="A185" s="167"/>
      <c r="B185" s="57"/>
      <c r="C185" s="57"/>
      <c r="D185" s="57"/>
      <c r="E185" s="167"/>
      <c r="F185" s="167"/>
      <c r="G185" s="167"/>
      <c r="H185" s="167"/>
      <c r="I185" s="167"/>
      <c r="J185" s="167"/>
      <c r="K185" s="167"/>
      <c r="L185" s="167"/>
      <c r="M185" s="167"/>
      <c r="N185" s="167"/>
      <c r="O185" s="167"/>
      <c r="P185" s="167"/>
      <c r="Q185" s="167"/>
      <c r="R185" s="167"/>
      <c r="S185" s="167"/>
      <c r="T185" s="167"/>
    </row>
    <row r="186" spans="1:20" ht="39.950000000000003" customHeight="1" x14ac:dyDescent="0.25">
      <c r="A186" s="167"/>
      <c r="B186" s="57"/>
      <c r="C186" s="57"/>
      <c r="D186" s="57"/>
      <c r="E186" s="167"/>
      <c r="F186" s="167"/>
      <c r="G186" s="167"/>
      <c r="H186" s="167"/>
      <c r="I186" s="167"/>
      <c r="J186" s="167"/>
      <c r="K186" s="167"/>
      <c r="L186" s="167"/>
      <c r="M186" s="167"/>
      <c r="N186" s="167"/>
      <c r="O186" s="167"/>
      <c r="P186" s="167"/>
      <c r="Q186" s="167"/>
      <c r="R186" s="167"/>
      <c r="S186" s="167"/>
      <c r="T186" s="167"/>
    </row>
    <row r="187" spans="1:20" ht="39.950000000000003" customHeight="1" x14ac:dyDescent="0.25">
      <c r="A187" s="167"/>
      <c r="B187" s="57"/>
      <c r="C187" s="57"/>
      <c r="D187" s="57"/>
      <c r="E187" s="167"/>
      <c r="F187" s="167"/>
      <c r="G187" s="167"/>
      <c r="H187" s="167"/>
      <c r="I187" s="167"/>
      <c r="J187" s="167"/>
      <c r="K187" s="167"/>
      <c r="L187" s="167"/>
      <c r="M187" s="167"/>
      <c r="N187" s="167"/>
      <c r="O187" s="167"/>
      <c r="P187" s="167"/>
      <c r="Q187" s="167"/>
      <c r="R187" s="167"/>
      <c r="S187" s="167"/>
      <c r="T187" s="167"/>
    </row>
    <row r="188" spans="1:20" ht="39.950000000000003" customHeight="1" x14ac:dyDescent="0.25">
      <c r="A188" s="167"/>
      <c r="B188" s="57"/>
      <c r="C188" s="57"/>
      <c r="D188" s="57"/>
      <c r="E188" s="167"/>
      <c r="F188" s="167"/>
      <c r="G188" s="167"/>
      <c r="H188" s="167"/>
      <c r="I188" s="167"/>
      <c r="J188" s="167"/>
      <c r="K188" s="167"/>
      <c r="L188" s="167"/>
      <c r="M188" s="167"/>
      <c r="N188" s="167"/>
      <c r="O188" s="167"/>
      <c r="P188" s="167"/>
      <c r="Q188" s="167"/>
      <c r="R188" s="167"/>
      <c r="S188" s="167"/>
      <c r="T188" s="167"/>
    </row>
    <row r="189" spans="1:20" ht="39.950000000000003" customHeight="1" x14ac:dyDescent="0.25">
      <c r="A189" s="167"/>
      <c r="B189" s="57"/>
      <c r="C189" s="57"/>
      <c r="D189" s="57"/>
      <c r="E189" s="167"/>
      <c r="F189" s="167"/>
      <c r="G189" s="167"/>
      <c r="H189" s="167"/>
      <c r="I189" s="167"/>
      <c r="J189" s="167"/>
      <c r="K189" s="167"/>
      <c r="L189" s="167"/>
      <c r="M189" s="167"/>
      <c r="N189" s="167"/>
      <c r="O189" s="167"/>
      <c r="P189" s="167"/>
      <c r="Q189" s="167"/>
      <c r="R189" s="167"/>
      <c r="S189" s="167"/>
      <c r="T189" s="167"/>
    </row>
    <row r="190" spans="1:20" ht="39.950000000000003" customHeight="1" x14ac:dyDescent="0.25">
      <c r="A190" s="167"/>
      <c r="B190" s="57"/>
      <c r="C190" s="57"/>
      <c r="D190" s="57"/>
      <c r="E190" s="167"/>
      <c r="F190" s="167"/>
      <c r="G190" s="167"/>
      <c r="H190" s="167"/>
      <c r="I190" s="167"/>
      <c r="J190" s="167"/>
      <c r="K190" s="167"/>
      <c r="L190" s="167"/>
      <c r="M190" s="167"/>
      <c r="N190" s="167"/>
      <c r="O190" s="167"/>
      <c r="P190" s="167"/>
      <c r="Q190" s="167"/>
      <c r="R190" s="167"/>
      <c r="S190" s="167"/>
      <c r="T190" s="167"/>
    </row>
    <row r="191" spans="1:20" ht="39.950000000000003" customHeight="1" x14ac:dyDescent="0.25">
      <c r="A191" s="167"/>
      <c r="B191" s="57"/>
      <c r="C191" s="57"/>
      <c r="D191" s="57"/>
      <c r="E191" s="167"/>
      <c r="F191" s="167"/>
      <c r="G191" s="167"/>
      <c r="H191" s="167"/>
      <c r="I191" s="167"/>
      <c r="J191" s="167"/>
      <c r="K191" s="167"/>
      <c r="L191" s="167"/>
      <c r="M191" s="167"/>
      <c r="N191" s="167"/>
      <c r="O191" s="167"/>
      <c r="P191" s="167"/>
      <c r="Q191" s="167"/>
      <c r="R191" s="167"/>
      <c r="S191" s="167"/>
      <c r="T191" s="167"/>
    </row>
    <row r="192" spans="1:20" ht="39.950000000000003" customHeight="1" x14ac:dyDescent="0.25">
      <c r="A192" s="167"/>
      <c r="B192" s="57"/>
      <c r="C192" s="57"/>
      <c r="D192" s="57"/>
      <c r="E192" s="167"/>
      <c r="F192" s="167"/>
      <c r="G192" s="167"/>
      <c r="H192" s="167"/>
      <c r="I192" s="167"/>
      <c r="J192" s="167"/>
      <c r="K192" s="167"/>
      <c r="L192" s="167"/>
      <c r="M192" s="167"/>
      <c r="N192" s="167"/>
      <c r="O192" s="167"/>
      <c r="P192" s="167"/>
      <c r="Q192" s="167"/>
      <c r="R192" s="167"/>
      <c r="S192" s="167"/>
      <c r="T192" s="167"/>
    </row>
    <row r="193" spans="1:20" ht="39.950000000000003" customHeight="1" x14ac:dyDescent="0.25">
      <c r="A193" s="167"/>
      <c r="B193" s="57"/>
      <c r="C193" s="57"/>
      <c r="D193" s="57"/>
      <c r="E193" s="167"/>
      <c r="F193" s="167"/>
      <c r="G193" s="167"/>
      <c r="H193" s="167"/>
      <c r="I193" s="167"/>
      <c r="J193" s="167"/>
      <c r="K193" s="167"/>
      <c r="L193" s="167"/>
      <c r="M193" s="167"/>
      <c r="N193" s="167"/>
      <c r="O193" s="167"/>
      <c r="P193" s="167"/>
      <c r="Q193" s="167"/>
      <c r="R193" s="167"/>
      <c r="S193" s="167"/>
      <c r="T193" s="167"/>
    </row>
    <row r="194" spans="1:20" ht="39.950000000000003" customHeight="1" x14ac:dyDescent="0.25">
      <c r="A194" s="167"/>
      <c r="B194" s="57"/>
      <c r="C194" s="57"/>
      <c r="D194" s="57"/>
      <c r="E194" s="167"/>
      <c r="F194" s="167"/>
      <c r="G194" s="167"/>
      <c r="H194" s="167"/>
      <c r="I194" s="167"/>
      <c r="J194" s="167"/>
      <c r="K194" s="167"/>
      <c r="L194" s="167"/>
      <c r="M194" s="167"/>
      <c r="N194" s="167"/>
      <c r="O194" s="167"/>
      <c r="P194" s="167"/>
      <c r="Q194" s="167"/>
      <c r="R194" s="167"/>
      <c r="S194" s="167"/>
      <c r="T194" s="167"/>
    </row>
    <row r="195" spans="1:20" ht="39.950000000000003" customHeight="1" x14ac:dyDescent="0.25">
      <c r="A195" s="167"/>
      <c r="B195" s="57"/>
      <c r="C195" s="57"/>
      <c r="D195" s="57"/>
      <c r="E195" s="167"/>
      <c r="F195" s="167"/>
      <c r="G195" s="167"/>
      <c r="H195" s="167"/>
      <c r="I195" s="167"/>
      <c r="J195" s="167"/>
      <c r="K195" s="167"/>
      <c r="L195" s="167"/>
      <c r="M195" s="167"/>
      <c r="N195" s="167"/>
      <c r="O195" s="167"/>
      <c r="P195" s="167"/>
      <c r="Q195" s="167"/>
      <c r="R195" s="167"/>
      <c r="S195" s="167"/>
      <c r="T195" s="167"/>
    </row>
    <row r="196" spans="1:20" ht="39.950000000000003" customHeight="1" x14ac:dyDescent="0.25">
      <c r="A196" s="167"/>
      <c r="B196" s="57"/>
      <c r="C196" s="57"/>
      <c r="D196" s="57"/>
      <c r="E196" s="167"/>
      <c r="F196" s="167"/>
      <c r="G196" s="167"/>
      <c r="H196" s="167"/>
      <c r="I196" s="167"/>
      <c r="J196" s="167"/>
      <c r="K196" s="167"/>
      <c r="L196" s="167"/>
      <c r="M196" s="167"/>
      <c r="N196" s="167"/>
      <c r="O196" s="167"/>
      <c r="P196" s="167"/>
      <c r="Q196" s="167"/>
      <c r="R196" s="167"/>
      <c r="S196" s="167"/>
      <c r="T196" s="167"/>
    </row>
    <row r="197" spans="1:20" ht="39.950000000000003" customHeight="1" x14ac:dyDescent="0.25">
      <c r="A197" s="167"/>
      <c r="B197" s="57"/>
      <c r="C197" s="57"/>
      <c r="D197" s="57"/>
      <c r="E197" s="167"/>
      <c r="F197" s="167"/>
      <c r="G197" s="167"/>
      <c r="H197" s="167"/>
      <c r="I197" s="167"/>
      <c r="J197" s="167"/>
      <c r="K197" s="167"/>
      <c r="L197" s="167"/>
      <c r="M197" s="167"/>
      <c r="N197" s="167"/>
      <c r="O197" s="167"/>
      <c r="P197" s="167"/>
      <c r="Q197" s="167"/>
      <c r="R197" s="167"/>
      <c r="S197" s="167"/>
      <c r="T197" s="167"/>
    </row>
    <row r="198" spans="1:20" ht="39.950000000000003" customHeight="1" x14ac:dyDescent="0.25">
      <c r="A198" s="167"/>
      <c r="B198" s="57"/>
      <c r="C198" s="57"/>
      <c r="D198" s="57"/>
      <c r="E198" s="167"/>
      <c r="F198" s="167"/>
      <c r="G198" s="167"/>
      <c r="H198" s="167"/>
      <c r="I198" s="167"/>
      <c r="J198" s="167"/>
      <c r="K198" s="167"/>
      <c r="L198" s="167"/>
      <c r="M198" s="167"/>
      <c r="N198" s="167"/>
      <c r="O198" s="167"/>
      <c r="P198" s="167"/>
      <c r="Q198" s="167"/>
      <c r="R198" s="167"/>
      <c r="S198" s="167"/>
      <c r="T198" s="167"/>
    </row>
    <row r="199" spans="1:20" ht="39.950000000000003" customHeight="1" x14ac:dyDescent="0.25">
      <c r="A199" s="167"/>
      <c r="B199" s="57"/>
      <c r="C199" s="57"/>
      <c r="D199" s="57"/>
      <c r="E199" s="167"/>
      <c r="F199" s="167"/>
      <c r="G199" s="167"/>
      <c r="H199" s="167"/>
      <c r="I199" s="167"/>
      <c r="J199" s="167"/>
      <c r="K199" s="167"/>
      <c r="L199" s="167"/>
      <c r="M199" s="167"/>
      <c r="N199" s="167"/>
      <c r="O199" s="167"/>
      <c r="P199" s="167"/>
      <c r="Q199" s="167"/>
      <c r="R199" s="167"/>
      <c r="S199" s="167"/>
      <c r="T199" s="167"/>
    </row>
    <row r="200" spans="1:20" ht="39.950000000000003" customHeight="1" x14ac:dyDescent="0.25">
      <c r="A200" s="167"/>
      <c r="B200" s="57"/>
      <c r="C200" s="57"/>
      <c r="D200" s="57"/>
      <c r="E200" s="167"/>
      <c r="F200" s="167"/>
      <c r="G200" s="167"/>
      <c r="H200" s="167"/>
      <c r="I200" s="167"/>
      <c r="J200" s="167"/>
      <c r="K200" s="167"/>
      <c r="L200" s="167"/>
      <c r="M200" s="167"/>
      <c r="N200" s="167"/>
      <c r="O200" s="167"/>
      <c r="P200" s="167"/>
      <c r="Q200" s="167"/>
      <c r="R200" s="167"/>
      <c r="S200" s="167"/>
      <c r="T200" s="167"/>
    </row>
    <row r="201" spans="1:20" ht="39.950000000000003" customHeight="1" x14ac:dyDescent="0.25">
      <c r="A201" s="167"/>
      <c r="B201" s="57"/>
      <c r="C201" s="57"/>
      <c r="D201" s="57"/>
      <c r="E201" s="167"/>
      <c r="F201" s="167"/>
      <c r="G201" s="167"/>
      <c r="H201" s="167"/>
      <c r="I201" s="167"/>
      <c r="J201" s="167"/>
      <c r="K201" s="167"/>
      <c r="L201" s="167"/>
      <c r="M201" s="167"/>
      <c r="N201" s="167"/>
      <c r="O201" s="167"/>
      <c r="P201" s="167"/>
      <c r="Q201" s="167"/>
      <c r="R201" s="167"/>
      <c r="S201" s="167"/>
      <c r="T201" s="167"/>
    </row>
    <row r="202" spans="1:20" ht="39.950000000000003" customHeight="1" x14ac:dyDescent="0.25">
      <c r="A202" s="167"/>
      <c r="B202" s="57"/>
      <c r="C202" s="57"/>
      <c r="D202" s="57"/>
      <c r="E202" s="167"/>
      <c r="F202" s="167"/>
      <c r="G202" s="167"/>
      <c r="H202" s="167"/>
      <c r="I202" s="167"/>
      <c r="J202" s="167"/>
      <c r="K202" s="167"/>
      <c r="L202" s="167"/>
      <c r="M202" s="167"/>
      <c r="N202" s="167"/>
      <c r="O202" s="167"/>
      <c r="P202" s="167"/>
      <c r="Q202" s="167"/>
      <c r="R202" s="167"/>
      <c r="S202" s="167"/>
      <c r="T202" s="167"/>
    </row>
    <row r="203" spans="1:20" ht="39.950000000000003" customHeight="1" x14ac:dyDescent="0.25">
      <c r="A203" s="167"/>
      <c r="B203" s="57"/>
      <c r="C203" s="57"/>
      <c r="D203" s="57"/>
      <c r="E203" s="167"/>
      <c r="F203" s="167"/>
      <c r="G203" s="167"/>
      <c r="H203" s="167"/>
      <c r="I203" s="167"/>
      <c r="J203" s="167"/>
      <c r="K203" s="167"/>
      <c r="L203" s="167"/>
      <c r="M203" s="167"/>
      <c r="N203" s="167"/>
      <c r="O203" s="167"/>
      <c r="P203" s="167"/>
      <c r="Q203" s="167"/>
      <c r="R203" s="167"/>
      <c r="S203" s="167"/>
      <c r="T203" s="167"/>
    </row>
    <row r="204" spans="1:20" ht="39.950000000000003" customHeight="1" x14ac:dyDescent="0.25">
      <c r="A204" s="167"/>
      <c r="B204" s="57"/>
      <c r="C204" s="57"/>
      <c r="D204" s="57"/>
      <c r="E204" s="167"/>
      <c r="F204" s="167"/>
      <c r="G204" s="167"/>
      <c r="H204" s="167"/>
      <c r="I204" s="167"/>
      <c r="J204" s="167"/>
      <c r="K204" s="167"/>
      <c r="L204" s="167"/>
      <c r="M204" s="167"/>
      <c r="N204" s="167"/>
      <c r="O204" s="167"/>
      <c r="P204" s="167"/>
      <c r="Q204" s="167"/>
      <c r="R204" s="167"/>
      <c r="S204" s="167"/>
      <c r="T204" s="167"/>
    </row>
    <row r="205" spans="1:20" ht="39.950000000000003" customHeight="1" x14ac:dyDescent="0.25">
      <c r="A205" s="167"/>
      <c r="B205" s="57"/>
      <c r="C205" s="57"/>
      <c r="D205" s="57"/>
      <c r="E205" s="167"/>
      <c r="F205" s="167"/>
      <c r="G205" s="167"/>
      <c r="H205" s="167"/>
      <c r="I205" s="167"/>
      <c r="J205" s="167"/>
      <c r="K205" s="167"/>
      <c r="L205" s="167"/>
      <c r="M205" s="167"/>
      <c r="N205" s="167"/>
      <c r="O205" s="167"/>
      <c r="P205" s="167"/>
      <c r="Q205" s="167"/>
      <c r="R205" s="167"/>
      <c r="S205" s="167"/>
      <c r="T205" s="167"/>
    </row>
    <row r="206" spans="1:20" ht="39.950000000000003" customHeight="1" x14ac:dyDescent="0.25">
      <c r="A206" s="167"/>
      <c r="B206" s="57"/>
      <c r="C206" s="57"/>
      <c r="D206" s="57"/>
      <c r="E206" s="167"/>
      <c r="F206" s="167"/>
      <c r="G206" s="167"/>
      <c r="H206" s="167"/>
      <c r="I206" s="167"/>
      <c r="J206" s="167"/>
      <c r="K206" s="167"/>
      <c r="L206" s="167"/>
      <c r="M206" s="167"/>
      <c r="N206" s="167"/>
      <c r="O206" s="167"/>
      <c r="P206" s="167"/>
      <c r="Q206" s="167"/>
      <c r="R206" s="167"/>
      <c r="S206" s="167"/>
      <c r="T206" s="167"/>
    </row>
    <row r="207" spans="1:20" ht="39.950000000000003" customHeight="1" x14ac:dyDescent="0.25">
      <c r="A207" s="167"/>
      <c r="B207" s="57"/>
      <c r="C207" s="57"/>
      <c r="D207" s="57"/>
      <c r="E207" s="167"/>
      <c r="F207" s="167"/>
      <c r="G207" s="167"/>
      <c r="H207" s="167"/>
      <c r="I207" s="167"/>
      <c r="J207" s="167"/>
      <c r="K207" s="167"/>
      <c r="L207" s="167"/>
      <c r="M207" s="167"/>
      <c r="N207" s="167"/>
      <c r="O207" s="167"/>
      <c r="P207" s="167"/>
      <c r="Q207" s="167"/>
      <c r="R207" s="167"/>
      <c r="S207" s="167"/>
      <c r="T207" s="167"/>
    </row>
    <row r="208" spans="1:20" ht="39.950000000000003" customHeight="1" x14ac:dyDescent="0.25">
      <c r="A208" s="167"/>
      <c r="B208" s="57"/>
      <c r="C208" s="57"/>
      <c r="D208" s="57"/>
      <c r="E208" s="167"/>
      <c r="F208" s="167"/>
      <c r="G208" s="167"/>
      <c r="H208" s="167"/>
      <c r="I208" s="167"/>
      <c r="J208" s="167"/>
      <c r="K208" s="167"/>
      <c r="L208" s="167"/>
      <c r="M208" s="167"/>
      <c r="N208" s="167"/>
      <c r="O208" s="167"/>
      <c r="P208" s="167"/>
      <c r="Q208" s="167"/>
      <c r="R208" s="167"/>
      <c r="S208" s="167"/>
      <c r="T208" s="167"/>
    </row>
    <row r="209" spans="1:20" ht="39.950000000000003" customHeight="1" x14ac:dyDescent="0.25">
      <c r="A209" s="167"/>
      <c r="B209" s="57"/>
      <c r="C209" s="57"/>
      <c r="D209" s="57"/>
      <c r="E209" s="167"/>
      <c r="F209" s="167"/>
      <c r="G209" s="167"/>
      <c r="H209" s="167"/>
      <c r="I209" s="167"/>
      <c r="J209" s="167"/>
      <c r="K209" s="167"/>
      <c r="L209" s="167"/>
      <c r="M209" s="167"/>
      <c r="N209" s="167"/>
      <c r="O209" s="167"/>
      <c r="P209" s="167"/>
      <c r="Q209" s="167"/>
      <c r="R209" s="167"/>
      <c r="S209" s="167"/>
      <c r="T209" s="167"/>
    </row>
    <row r="210" spans="1:20" ht="39.950000000000003" customHeight="1" x14ac:dyDescent="0.25">
      <c r="A210" s="167"/>
      <c r="B210" s="57"/>
      <c r="C210" s="57"/>
      <c r="D210" s="57"/>
      <c r="E210" s="167"/>
      <c r="F210" s="167"/>
      <c r="G210" s="167"/>
      <c r="H210" s="167"/>
      <c r="I210" s="167"/>
      <c r="J210" s="167"/>
      <c r="K210" s="167"/>
      <c r="L210" s="167"/>
      <c r="M210" s="167"/>
      <c r="N210" s="167"/>
      <c r="O210" s="167"/>
      <c r="P210" s="167"/>
      <c r="Q210" s="167"/>
      <c r="R210" s="167"/>
      <c r="S210" s="167"/>
      <c r="T210" s="167"/>
    </row>
    <row r="211" spans="1:20" ht="39.950000000000003" customHeight="1" x14ac:dyDescent="0.25">
      <c r="A211" s="167"/>
      <c r="B211" s="57"/>
      <c r="C211" s="57"/>
      <c r="D211" s="57"/>
      <c r="E211" s="167"/>
      <c r="F211" s="167"/>
      <c r="G211" s="167"/>
      <c r="H211" s="167"/>
      <c r="I211" s="167"/>
      <c r="J211" s="167"/>
      <c r="K211" s="167"/>
      <c r="L211" s="167"/>
      <c r="M211" s="167"/>
      <c r="N211" s="167"/>
      <c r="O211" s="167"/>
      <c r="P211" s="167"/>
      <c r="Q211" s="167"/>
      <c r="R211" s="167"/>
      <c r="S211" s="167"/>
      <c r="T211" s="167"/>
    </row>
    <row r="212" spans="1:20" ht="39.950000000000003" customHeight="1" x14ac:dyDescent="0.25">
      <c r="A212" s="167"/>
      <c r="B212" s="57"/>
      <c r="C212" s="57"/>
      <c r="D212" s="57"/>
      <c r="E212" s="167"/>
      <c r="F212" s="167"/>
      <c r="G212" s="167"/>
      <c r="H212" s="167"/>
      <c r="I212" s="167"/>
      <c r="J212" s="167"/>
      <c r="K212" s="167"/>
      <c r="L212" s="167"/>
      <c r="M212" s="167"/>
      <c r="N212" s="167"/>
      <c r="O212" s="167"/>
      <c r="P212" s="167"/>
      <c r="Q212" s="167"/>
      <c r="R212" s="167"/>
      <c r="S212" s="167"/>
      <c r="T212" s="167"/>
    </row>
    <row r="213" spans="1:20" ht="39.950000000000003" customHeight="1" x14ac:dyDescent="0.25">
      <c r="A213" s="167"/>
      <c r="B213" s="57"/>
      <c r="C213" s="57"/>
      <c r="D213" s="57"/>
      <c r="E213" s="167"/>
      <c r="F213" s="167"/>
      <c r="G213" s="167"/>
      <c r="H213" s="167"/>
      <c r="I213" s="167"/>
      <c r="J213" s="167"/>
      <c r="K213" s="167"/>
      <c r="L213" s="167"/>
      <c r="M213" s="167"/>
      <c r="N213" s="167"/>
      <c r="O213" s="167"/>
      <c r="P213" s="167"/>
      <c r="Q213" s="167"/>
      <c r="R213" s="167"/>
      <c r="S213" s="167"/>
      <c r="T213" s="167"/>
    </row>
    <row r="214" spans="1:20" ht="39.950000000000003" customHeight="1" x14ac:dyDescent="0.25">
      <c r="A214" s="167"/>
      <c r="B214" s="57"/>
      <c r="C214" s="57"/>
      <c r="D214" s="57"/>
      <c r="E214" s="167"/>
      <c r="F214" s="167"/>
      <c r="G214" s="167"/>
      <c r="H214" s="167"/>
      <c r="I214" s="167"/>
      <c r="J214" s="167"/>
      <c r="K214" s="167"/>
      <c r="L214" s="167"/>
      <c r="M214" s="167"/>
      <c r="N214" s="167"/>
      <c r="O214" s="167"/>
      <c r="P214" s="167"/>
      <c r="Q214" s="167"/>
      <c r="R214" s="167"/>
      <c r="S214" s="167"/>
      <c r="T214" s="167"/>
    </row>
    <row r="215" spans="1:20" ht="39.950000000000003" customHeight="1" x14ac:dyDescent="0.25">
      <c r="A215" s="167"/>
      <c r="B215" s="57"/>
      <c r="C215" s="57"/>
      <c r="D215" s="57"/>
      <c r="E215" s="167"/>
      <c r="F215" s="167"/>
      <c r="G215" s="167"/>
      <c r="H215" s="167"/>
      <c r="I215" s="167"/>
      <c r="J215" s="167"/>
      <c r="K215" s="167"/>
      <c r="L215" s="167"/>
      <c r="M215" s="167"/>
      <c r="N215" s="167"/>
      <c r="O215" s="167"/>
      <c r="P215" s="167"/>
      <c r="Q215" s="167"/>
      <c r="R215" s="167"/>
      <c r="S215" s="167"/>
      <c r="T215" s="167"/>
    </row>
    <row r="216" spans="1:20" ht="39.950000000000003" customHeight="1" x14ac:dyDescent="0.25">
      <c r="A216" s="167"/>
      <c r="B216" s="57"/>
      <c r="C216" s="57"/>
      <c r="D216" s="57"/>
      <c r="E216" s="167"/>
      <c r="F216" s="167"/>
      <c r="G216" s="167"/>
      <c r="H216" s="167"/>
      <c r="I216" s="167"/>
      <c r="J216" s="167"/>
      <c r="K216" s="167"/>
      <c r="L216" s="167"/>
      <c r="M216" s="167"/>
      <c r="N216" s="167"/>
      <c r="O216" s="167"/>
      <c r="P216" s="167"/>
      <c r="Q216" s="167"/>
      <c r="R216" s="167"/>
      <c r="S216" s="167"/>
      <c r="T216" s="167"/>
    </row>
    <row r="217" spans="1:20" ht="39.950000000000003" customHeight="1" x14ac:dyDescent="0.25">
      <c r="A217" s="167"/>
      <c r="B217" s="57"/>
      <c r="C217" s="57"/>
      <c r="D217" s="57"/>
      <c r="E217" s="167"/>
      <c r="F217" s="167"/>
      <c r="G217" s="167"/>
      <c r="H217" s="167"/>
      <c r="I217" s="167"/>
      <c r="J217" s="167"/>
      <c r="K217" s="167"/>
      <c r="L217" s="167"/>
      <c r="M217" s="167"/>
      <c r="N217" s="167"/>
      <c r="O217" s="167"/>
      <c r="P217" s="167"/>
      <c r="Q217" s="167"/>
      <c r="R217" s="167"/>
      <c r="S217" s="167"/>
      <c r="T217" s="167"/>
    </row>
    <row r="218" spans="1:20" ht="39.950000000000003" customHeight="1" x14ac:dyDescent="0.25">
      <c r="A218" s="167"/>
      <c r="B218" s="57"/>
      <c r="C218" s="57"/>
      <c r="D218" s="57"/>
      <c r="E218" s="167"/>
      <c r="F218" s="167"/>
      <c r="G218" s="167"/>
      <c r="H218" s="167"/>
      <c r="I218" s="167"/>
      <c r="J218" s="167"/>
      <c r="K218" s="167"/>
      <c r="L218" s="167"/>
      <c r="M218" s="167"/>
      <c r="N218" s="167"/>
      <c r="O218" s="167"/>
      <c r="P218" s="167"/>
      <c r="Q218" s="167"/>
      <c r="R218" s="167"/>
      <c r="S218" s="167"/>
      <c r="T218" s="167"/>
    </row>
    <row r="219" spans="1:20" ht="39.950000000000003" customHeight="1" x14ac:dyDescent="0.25">
      <c r="A219" s="167"/>
      <c r="B219" s="57"/>
      <c r="C219" s="57"/>
      <c r="D219" s="57"/>
      <c r="E219" s="167"/>
      <c r="F219" s="167"/>
      <c r="G219" s="167"/>
      <c r="H219" s="167"/>
      <c r="I219" s="167"/>
      <c r="J219" s="167"/>
      <c r="K219" s="167"/>
      <c r="L219" s="167"/>
      <c r="M219" s="167"/>
      <c r="N219" s="167"/>
      <c r="O219" s="167"/>
      <c r="P219" s="167"/>
      <c r="Q219" s="167"/>
      <c r="R219" s="167"/>
      <c r="S219" s="167"/>
      <c r="T219" s="167"/>
    </row>
    <row r="220" spans="1:20" ht="39.950000000000003" customHeight="1" x14ac:dyDescent="0.25">
      <c r="A220" s="167"/>
      <c r="B220" s="57"/>
      <c r="C220" s="57"/>
      <c r="D220" s="57"/>
      <c r="E220" s="167"/>
      <c r="F220" s="167"/>
      <c r="G220" s="167"/>
      <c r="H220" s="167"/>
      <c r="I220" s="167"/>
      <c r="J220" s="167"/>
      <c r="K220" s="167"/>
      <c r="L220" s="167"/>
      <c r="M220" s="167"/>
      <c r="N220" s="167"/>
      <c r="O220" s="167"/>
      <c r="P220" s="167"/>
      <c r="Q220" s="167"/>
      <c r="R220" s="167"/>
      <c r="S220" s="167"/>
      <c r="T220" s="167"/>
    </row>
    <row r="221" spans="1:20" ht="39.950000000000003" customHeight="1" x14ac:dyDescent="0.25">
      <c r="A221" s="167"/>
      <c r="B221" s="57"/>
      <c r="C221" s="57"/>
      <c r="D221" s="57"/>
      <c r="E221" s="167"/>
      <c r="F221" s="167"/>
      <c r="G221" s="167"/>
      <c r="H221" s="167"/>
      <c r="I221" s="167"/>
      <c r="J221" s="167"/>
      <c r="K221" s="167"/>
      <c r="L221" s="167"/>
      <c r="M221" s="167"/>
      <c r="N221" s="167"/>
      <c r="O221" s="167"/>
      <c r="P221" s="167"/>
      <c r="Q221" s="167"/>
      <c r="R221" s="167"/>
      <c r="S221" s="167"/>
      <c r="T221" s="167"/>
    </row>
    <row r="222" spans="1:20" ht="39.950000000000003" customHeight="1" x14ac:dyDescent="0.25">
      <c r="A222" s="167"/>
      <c r="B222" s="57"/>
      <c r="C222" s="57"/>
      <c r="D222" s="57"/>
      <c r="E222" s="167"/>
      <c r="F222" s="167"/>
      <c r="G222" s="167"/>
      <c r="H222" s="167"/>
      <c r="I222" s="167"/>
      <c r="J222" s="167"/>
      <c r="K222" s="167"/>
      <c r="L222" s="167"/>
      <c r="M222" s="167"/>
      <c r="N222" s="167"/>
      <c r="O222" s="167"/>
      <c r="P222" s="167"/>
      <c r="Q222" s="167"/>
      <c r="R222" s="167"/>
      <c r="S222" s="167"/>
      <c r="T222" s="167"/>
    </row>
    <row r="223" spans="1:20" ht="39.950000000000003" customHeight="1" x14ac:dyDescent="0.25">
      <c r="A223" s="167"/>
      <c r="B223" s="57"/>
      <c r="C223" s="57"/>
      <c r="D223" s="57"/>
      <c r="E223" s="167"/>
      <c r="F223" s="167"/>
      <c r="G223" s="167"/>
      <c r="H223" s="167"/>
      <c r="I223" s="167"/>
      <c r="J223" s="167"/>
      <c r="K223" s="167"/>
      <c r="L223" s="167"/>
      <c r="M223" s="167"/>
      <c r="N223" s="167"/>
      <c r="O223" s="167"/>
      <c r="P223" s="167"/>
      <c r="Q223" s="167"/>
      <c r="R223" s="167"/>
      <c r="S223" s="167"/>
      <c r="T223" s="167"/>
    </row>
    <row r="224" spans="1:20" ht="39.950000000000003" customHeight="1" x14ac:dyDescent="0.25">
      <c r="A224" s="167"/>
      <c r="B224" s="57"/>
      <c r="C224" s="57"/>
      <c r="D224" s="57"/>
      <c r="E224" s="167"/>
      <c r="F224" s="167"/>
      <c r="G224" s="167"/>
      <c r="H224" s="167"/>
      <c r="I224" s="167"/>
      <c r="J224" s="167"/>
      <c r="K224" s="167"/>
      <c r="L224" s="167"/>
      <c r="M224" s="167"/>
      <c r="N224" s="167"/>
      <c r="O224" s="167"/>
      <c r="P224" s="167"/>
      <c r="Q224" s="167"/>
      <c r="R224" s="167"/>
      <c r="S224" s="167"/>
      <c r="T224" s="167"/>
    </row>
    <row r="225" spans="1:20" ht="39.950000000000003" customHeight="1" x14ac:dyDescent="0.25">
      <c r="A225" s="167"/>
      <c r="B225" s="57"/>
      <c r="C225" s="57"/>
      <c r="D225" s="57"/>
      <c r="E225" s="167"/>
      <c r="F225" s="167"/>
      <c r="G225" s="167"/>
      <c r="H225" s="167"/>
      <c r="I225" s="167"/>
      <c r="J225" s="167"/>
      <c r="K225" s="167"/>
      <c r="L225" s="167"/>
      <c r="M225" s="167"/>
      <c r="N225" s="167"/>
      <c r="O225" s="167"/>
      <c r="P225" s="167"/>
      <c r="Q225" s="167"/>
      <c r="R225" s="167"/>
      <c r="S225" s="167"/>
      <c r="T225" s="167"/>
    </row>
    <row r="226" spans="1:20" ht="39.950000000000003" customHeight="1" x14ac:dyDescent="0.25">
      <c r="A226" s="167"/>
      <c r="B226" s="57"/>
      <c r="C226" s="57"/>
      <c r="D226" s="57"/>
      <c r="E226" s="167"/>
      <c r="F226" s="167"/>
      <c r="G226" s="167"/>
      <c r="H226" s="167"/>
      <c r="I226" s="167"/>
      <c r="J226" s="167"/>
      <c r="K226" s="167"/>
      <c r="L226" s="167"/>
      <c r="M226" s="167"/>
      <c r="N226" s="167"/>
      <c r="O226" s="167"/>
      <c r="P226" s="167"/>
      <c r="Q226" s="167"/>
      <c r="R226" s="167"/>
      <c r="S226" s="167"/>
      <c r="T226" s="167"/>
    </row>
    <row r="227" spans="1:20" ht="39.950000000000003" customHeight="1" x14ac:dyDescent="0.25">
      <c r="A227" s="167"/>
      <c r="B227" s="57"/>
      <c r="C227" s="57"/>
      <c r="D227" s="57"/>
      <c r="E227" s="167"/>
      <c r="F227" s="167"/>
      <c r="G227" s="167"/>
      <c r="H227" s="167"/>
      <c r="I227" s="167"/>
      <c r="J227" s="167"/>
      <c r="K227" s="167"/>
      <c r="L227" s="167"/>
      <c r="M227" s="167"/>
      <c r="N227" s="167"/>
      <c r="O227" s="167"/>
      <c r="P227" s="167"/>
      <c r="Q227" s="167"/>
      <c r="R227" s="167"/>
      <c r="S227" s="167"/>
      <c r="T227" s="167"/>
    </row>
    <row r="228" spans="1:20" ht="39.950000000000003" customHeight="1" x14ac:dyDescent="0.25">
      <c r="A228" s="167"/>
      <c r="B228" s="57"/>
      <c r="C228" s="57"/>
      <c r="D228" s="57"/>
      <c r="E228" s="167"/>
      <c r="F228" s="167"/>
      <c r="G228" s="167"/>
      <c r="H228" s="167"/>
      <c r="I228" s="167"/>
      <c r="J228" s="167"/>
      <c r="K228" s="167"/>
      <c r="L228" s="167"/>
      <c r="M228" s="167"/>
      <c r="N228" s="167"/>
      <c r="O228" s="167"/>
      <c r="P228" s="167"/>
      <c r="Q228" s="167"/>
      <c r="R228" s="167"/>
      <c r="S228" s="167"/>
      <c r="T228" s="167"/>
    </row>
    <row r="229" spans="1:20" ht="39.950000000000003" customHeight="1" x14ac:dyDescent="0.25">
      <c r="A229" s="167"/>
      <c r="B229" s="57"/>
      <c r="C229" s="57"/>
      <c r="D229" s="57"/>
      <c r="E229" s="167"/>
      <c r="F229" s="167"/>
      <c r="G229" s="167"/>
      <c r="H229" s="167"/>
      <c r="I229" s="167"/>
      <c r="J229" s="167"/>
      <c r="K229" s="167"/>
      <c r="L229" s="167"/>
      <c r="M229" s="167"/>
      <c r="N229" s="167"/>
      <c r="O229" s="167"/>
      <c r="P229" s="167"/>
      <c r="Q229" s="167"/>
      <c r="R229" s="167"/>
      <c r="S229" s="167"/>
      <c r="T229" s="167"/>
    </row>
    <row r="230" spans="1:20" ht="39.950000000000003" customHeight="1" x14ac:dyDescent="0.25">
      <c r="A230" s="167"/>
      <c r="B230" s="57"/>
      <c r="C230" s="57"/>
      <c r="D230" s="57"/>
      <c r="E230" s="167"/>
      <c r="F230" s="167"/>
      <c r="G230" s="167"/>
      <c r="H230" s="167"/>
      <c r="I230" s="167"/>
      <c r="J230" s="167"/>
      <c r="K230" s="167"/>
      <c r="L230" s="167"/>
      <c r="M230" s="167"/>
      <c r="N230" s="167"/>
      <c r="O230" s="167"/>
      <c r="P230" s="167"/>
      <c r="Q230" s="167"/>
      <c r="R230" s="167"/>
      <c r="S230" s="167"/>
      <c r="T230" s="167"/>
    </row>
    <row r="231" spans="1:20" ht="39.950000000000003" customHeight="1" x14ac:dyDescent="0.25">
      <c r="A231" s="167"/>
      <c r="B231" s="57"/>
      <c r="C231" s="57"/>
      <c r="D231" s="57"/>
      <c r="E231" s="167"/>
      <c r="F231" s="167"/>
      <c r="G231" s="167"/>
      <c r="H231" s="167"/>
      <c r="I231" s="167"/>
      <c r="J231" s="167"/>
      <c r="K231" s="167"/>
      <c r="L231" s="167"/>
      <c r="M231" s="167"/>
      <c r="N231" s="167"/>
      <c r="O231" s="167"/>
      <c r="P231" s="167"/>
      <c r="Q231" s="167"/>
      <c r="R231" s="167"/>
      <c r="S231" s="167"/>
      <c r="T231" s="167"/>
    </row>
    <row r="232" spans="1:20" ht="39.950000000000003" customHeight="1" x14ac:dyDescent="0.25">
      <c r="A232" s="167"/>
      <c r="B232" s="57"/>
      <c r="C232" s="57"/>
      <c r="D232" s="57"/>
      <c r="E232" s="167"/>
      <c r="F232" s="167"/>
      <c r="G232" s="167"/>
      <c r="H232" s="167"/>
      <c r="I232" s="167"/>
      <c r="J232" s="167"/>
      <c r="K232" s="167"/>
      <c r="L232" s="167"/>
      <c r="M232" s="167"/>
      <c r="N232" s="167"/>
      <c r="O232" s="167"/>
      <c r="P232" s="167"/>
      <c r="Q232" s="167"/>
      <c r="R232" s="167"/>
      <c r="S232" s="167"/>
      <c r="T232" s="167"/>
    </row>
    <row r="233" spans="1:20" ht="39.950000000000003" customHeight="1" x14ac:dyDescent="0.25">
      <c r="A233" s="167"/>
      <c r="B233" s="57"/>
      <c r="C233" s="57"/>
      <c r="D233" s="57"/>
      <c r="E233" s="167"/>
      <c r="F233" s="167"/>
      <c r="G233" s="167"/>
      <c r="H233" s="167"/>
      <c r="I233" s="167"/>
      <c r="J233" s="167"/>
      <c r="K233" s="167"/>
      <c r="L233" s="167"/>
      <c r="M233" s="167"/>
      <c r="N233" s="167"/>
      <c r="O233" s="167"/>
      <c r="P233" s="167"/>
      <c r="Q233" s="167"/>
      <c r="R233" s="167"/>
      <c r="S233" s="167"/>
      <c r="T233" s="167"/>
    </row>
    <row r="234" spans="1:20" ht="39.950000000000003" customHeight="1" x14ac:dyDescent="0.25">
      <c r="A234" s="167"/>
      <c r="B234" s="57"/>
      <c r="C234" s="57"/>
      <c r="D234" s="57"/>
      <c r="E234" s="167"/>
      <c r="F234" s="167"/>
      <c r="G234" s="167"/>
      <c r="H234" s="167"/>
      <c r="I234" s="167"/>
      <c r="J234" s="167"/>
      <c r="K234" s="167"/>
      <c r="L234" s="167"/>
      <c r="M234" s="167"/>
      <c r="N234" s="167"/>
      <c r="O234" s="167"/>
      <c r="P234" s="167"/>
      <c r="Q234" s="167"/>
      <c r="R234" s="167"/>
      <c r="S234" s="167"/>
      <c r="T234" s="167"/>
    </row>
    <row r="235" spans="1:20" ht="39.950000000000003" customHeight="1" x14ac:dyDescent="0.25">
      <c r="A235" s="167"/>
      <c r="B235" s="57"/>
      <c r="C235" s="57"/>
      <c r="D235" s="57"/>
      <c r="E235" s="167"/>
      <c r="F235" s="167"/>
      <c r="G235" s="167"/>
      <c r="H235" s="167"/>
      <c r="I235" s="167"/>
      <c r="J235" s="167"/>
      <c r="K235" s="167"/>
      <c r="L235" s="167"/>
      <c r="M235" s="167"/>
      <c r="N235" s="167"/>
      <c r="O235" s="167"/>
      <c r="P235" s="167"/>
      <c r="Q235" s="167"/>
      <c r="R235" s="167"/>
      <c r="S235" s="167"/>
      <c r="T235" s="167"/>
    </row>
    <row r="236" spans="1:20" ht="39.950000000000003" customHeight="1" x14ac:dyDescent="0.25">
      <c r="A236" s="167"/>
      <c r="B236" s="57"/>
      <c r="C236" s="57"/>
      <c r="D236" s="57"/>
      <c r="E236" s="167"/>
      <c r="F236" s="167"/>
      <c r="G236" s="167"/>
      <c r="H236" s="167"/>
      <c r="I236" s="167"/>
      <c r="J236" s="167"/>
      <c r="K236" s="167"/>
      <c r="L236" s="167"/>
      <c r="M236" s="167"/>
      <c r="N236" s="167"/>
      <c r="O236" s="167"/>
      <c r="P236" s="167"/>
      <c r="Q236" s="167"/>
      <c r="R236" s="167"/>
      <c r="S236" s="167"/>
      <c r="T236" s="167"/>
    </row>
    <row r="237" spans="1:20" ht="39.950000000000003" customHeight="1" x14ac:dyDescent="0.25">
      <c r="A237" s="167"/>
      <c r="B237" s="57"/>
      <c r="C237" s="57"/>
      <c r="D237" s="57"/>
      <c r="E237" s="167"/>
      <c r="F237" s="167"/>
      <c r="G237" s="167"/>
      <c r="H237" s="167"/>
      <c r="I237" s="167"/>
      <c r="J237" s="167"/>
      <c r="K237" s="167"/>
      <c r="L237" s="167"/>
      <c r="M237" s="167"/>
      <c r="N237" s="167"/>
      <c r="O237" s="167"/>
      <c r="P237" s="167"/>
      <c r="Q237" s="167"/>
      <c r="R237" s="167"/>
      <c r="S237" s="167"/>
      <c r="T237" s="167"/>
    </row>
    <row r="238" spans="1:20" ht="39.950000000000003" customHeight="1" x14ac:dyDescent="0.25">
      <c r="A238" s="167"/>
      <c r="B238" s="57"/>
      <c r="C238" s="57"/>
      <c r="D238" s="57"/>
      <c r="E238" s="167"/>
      <c r="F238" s="167"/>
      <c r="G238" s="167"/>
      <c r="H238" s="167"/>
      <c r="I238" s="167"/>
      <c r="J238" s="167"/>
      <c r="K238" s="167"/>
      <c r="L238" s="167"/>
      <c r="M238" s="167"/>
      <c r="N238" s="167"/>
      <c r="O238" s="167"/>
      <c r="P238" s="167"/>
      <c r="Q238" s="167"/>
      <c r="R238" s="167"/>
      <c r="S238" s="167"/>
      <c r="T238" s="167"/>
    </row>
    <row r="239" spans="1:20" ht="39.950000000000003" customHeight="1" x14ac:dyDescent="0.25">
      <c r="A239" s="167"/>
      <c r="B239" s="57"/>
      <c r="C239" s="57"/>
      <c r="D239" s="57"/>
      <c r="E239" s="167"/>
      <c r="F239" s="167"/>
      <c r="G239" s="167"/>
      <c r="H239" s="167"/>
      <c r="I239" s="167"/>
      <c r="J239" s="167"/>
      <c r="K239" s="167"/>
      <c r="L239" s="167"/>
      <c r="M239" s="167"/>
      <c r="N239" s="167"/>
      <c r="O239" s="167"/>
      <c r="P239" s="167"/>
      <c r="Q239" s="167"/>
      <c r="R239" s="167"/>
      <c r="S239" s="167"/>
      <c r="T239" s="167"/>
    </row>
    <row r="240" spans="1:20" ht="39.950000000000003" customHeight="1" x14ac:dyDescent="0.25">
      <c r="A240" s="167"/>
      <c r="B240" s="57"/>
      <c r="C240" s="57"/>
      <c r="D240" s="57"/>
      <c r="E240" s="167"/>
      <c r="F240" s="167"/>
      <c r="G240" s="167"/>
      <c r="H240" s="167"/>
      <c r="I240" s="167"/>
      <c r="J240" s="167"/>
      <c r="K240" s="167"/>
      <c r="L240" s="167"/>
      <c r="M240" s="167"/>
      <c r="N240" s="167"/>
      <c r="O240" s="167"/>
      <c r="P240" s="167"/>
      <c r="Q240" s="167"/>
      <c r="R240" s="167"/>
      <c r="S240" s="167"/>
      <c r="T240" s="167"/>
    </row>
    <row r="241" spans="1:20" ht="39.950000000000003" customHeight="1" x14ac:dyDescent="0.25">
      <c r="A241" s="167"/>
      <c r="B241" s="57"/>
      <c r="C241" s="57"/>
      <c r="D241" s="57"/>
      <c r="E241" s="167"/>
      <c r="F241" s="167"/>
      <c r="G241" s="167"/>
      <c r="H241" s="167"/>
      <c r="I241" s="167"/>
      <c r="J241" s="167"/>
      <c r="K241" s="167"/>
      <c r="L241" s="167"/>
      <c r="M241" s="167"/>
      <c r="N241" s="167"/>
      <c r="O241" s="167"/>
      <c r="P241" s="167"/>
      <c r="Q241" s="167"/>
      <c r="R241" s="167"/>
      <c r="S241" s="167"/>
      <c r="T241" s="167"/>
    </row>
    <row r="242" spans="1:20" ht="39.950000000000003" customHeight="1" x14ac:dyDescent="0.25">
      <c r="A242" s="167"/>
      <c r="B242" s="57"/>
      <c r="C242" s="57"/>
      <c r="D242" s="57"/>
      <c r="E242" s="167"/>
      <c r="F242" s="167"/>
      <c r="G242" s="167"/>
      <c r="H242" s="167"/>
      <c r="I242" s="167"/>
      <c r="J242" s="167"/>
      <c r="K242" s="167"/>
      <c r="L242" s="167"/>
      <c r="M242" s="167"/>
      <c r="N242" s="167"/>
      <c r="O242" s="167"/>
      <c r="P242" s="167"/>
      <c r="Q242" s="167"/>
      <c r="R242" s="167"/>
      <c r="S242" s="167"/>
      <c r="T242" s="167"/>
    </row>
    <row r="243" spans="1:20" ht="39.950000000000003" customHeight="1" x14ac:dyDescent="0.25">
      <c r="A243" s="167"/>
      <c r="B243" s="57"/>
      <c r="C243" s="57"/>
      <c r="D243" s="57"/>
      <c r="E243" s="167"/>
      <c r="F243" s="167"/>
      <c r="G243" s="167"/>
      <c r="H243" s="167"/>
      <c r="I243" s="167"/>
      <c r="J243" s="167"/>
      <c r="K243" s="167"/>
      <c r="L243" s="167"/>
      <c r="M243" s="167"/>
      <c r="N243" s="167"/>
      <c r="O243" s="167"/>
      <c r="P243" s="167"/>
      <c r="Q243" s="167"/>
      <c r="R243" s="167"/>
      <c r="S243" s="167"/>
      <c r="T243" s="167"/>
    </row>
    <row r="244" spans="1:20" ht="39.950000000000003" customHeight="1" x14ac:dyDescent="0.25">
      <c r="A244" s="167"/>
      <c r="B244" s="57"/>
      <c r="C244" s="57"/>
      <c r="D244" s="57"/>
      <c r="E244" s="167"/>
      <c r="F244" s="167"/>
      <c r="G244" s="167"/>
      <c r="H244" s="167"/>
      <c r="I244" s="167"/>
      <c r="J244" s="167"/>
      <c r="K244" s="167"/>
      <c r="L244" s="167"/>
      <c r="M244" s="167"/>
      <c r="N244" s="167"/>
      <c r="O244" s="167"/>
      <c r="P244" s="167"/>
      <c r="Q244" s="167"/>
      <c r="R244" s="167"/>
      <c r="S244" s="167"/>
      <c r="T244" s="167"/>
    </row>
    <row r="245" spans="1:20" ht="39.950000000000003" customHeight="1" x14ac:dyDescent="0.25">
      <c r="A245" s="167"/>
      <c r="B245" s="57"/>
      <c r="C245" s="57"/>
      <c r="D245" s="57"/>
      <c r="E245" s="167"/>
      <c r="F245" s="167"/>
      <c r="G245" s="167"/>
      <c r="H245" s="167"/>
      <c r="I245" s="167"/>
      <c r="J245" s="167"/>
      <c r="K245" s="167"/>
      <c r="L245" s="167"/>
      <c r="M245" s="167"/>
      <c r="N245" s="167"/>
      <c r="O245" s="167"/>
      <c r="P245" s="167"/>
      <c r="Q245" s="167"/>
      <c r="R245" s="167"/>
      <c r="S245" s="167"/>
      <c r="T245" s="167"/>
    </row>
    <row r="246" spans="1:20" ht="39.950000000000003" customHeight="1" x14ac:dyDescent="0.25">
      <c r="A246" s="167"/>
      <c r="B246" s="57"/>
      <c r="C246" s="57"/>
      <c r="D246" s="57"/>
      <c r="E246" s="167"/>
      <c r="F246" s="167"/>
      <c r="G246" s="167"/>
      <c r="H246" s="167"/>
      <c r="I246" s="167"/>
      <c r="J246" s="167"/>
      <c r="K246" s="167"/>
      <c r="L246" s="167"/>
      <c r="M246" s="167"/>
      <c r="N246" s="167"/>
      <c r="O246" s="167"/>
      <c r="P246" s="167"/>
      <c r="Q246" s="167"/>
      <c r="R246" s="167"/>
      <c r="S246" s="167"/>
      <c r="T246" s="167"/>
    </row>
    <row r="247" spans="1:20" ht="39.950000000000003" customHeight="1" x14ac:dyDescent="0.25">
      <c r="A247" s="167"/>
      <c r="B247" s="57"/>
      <c r="C247" s="57"/>
      <c r="D247" s="57"/>
      <c r="E247" s="167"/>
      <c r="F247" s="167"/>
      <c r="G247" s="167"/>
      <c r="H247" s="167"/>
      <c r="I247" s="167"/>
      <c r="J247" s="167"/>
      <c r="K247" s="167"/>
      <c r="L247" s="167"/>
      <c r="M247" s="167"/>
      <c r="N247" s="167"/>
      <c r="O247" s="167"/>
      <c r="P247" s="167"/>
      <c r="Q247" s="167"/>
      <c r="R247" s="167"/>
      <c r="S247" s="167"/>
      <c r="T247" s="167"/>
    </row>
    <row r="248" spans="1:20" ht="39.950000000000003" customHeight="1" x14ac:dyDescent="0.25">
      <c r="A248" s="167"/>
      <c r="B248" s="57"/>
      <c r="C248" s="57"/>
      <c r="D248" s="57"/>
      <c r="E248" s="167"/>
      <c r="F248" s="167"/>
      <c r="G248" s="167"/>
      <c r="H248" s="167"/>
      <c r="I248" s="167"/>
      <c r="J248" s="167"/>
      <c r="K248" s="167"/>
      <c r="L248" s="167"/>
      <c r="M248" s="167"/>
      <c r="N248" s="167"/>
      <c r="O248" s="167"/>
      <c r="P248" s="167"/>
      <c r="Q248" s="167"/>
      <c r="R248" s="167"/>
      <c r="S248" s="167"/>
      <c r="T248" s="167"/>
    </row>
    <row r="249" spans="1:20" ht="39.950000000000003" customHeight="1" x14ac:dyDescent="0.25">
      <c r="A249" s="167"/>
      <c r="B249" s="57"/>
      <c r="C249" s="57"/>
      <c r="D249" s="57"/>
      <c r="E249" s="167"/>
      <c r="F249" s="167"/>
      <c r="G249" s="167"/>
      <c r="H249" s="167"/>
      <c r="I249" s="167"/>
      <c r="J249" s="167"/>
      <c r="K249" s="167"/>
      <c r="L249" s="167"/>
      <c r="M249" s="167"/>
      <c r="N249" s="167"/>
      <c r="O249" s="167"/>
      <c r="P249" s="167"/>
      <c r="Q249" s="167"/>
      <c r="R249" s="167"/>
      <c r="S249" s="167"/>
      <c r="T249" s="167"/>
    </row>
    <row r="250" spans="1:20" ht="39.950000000000003" customHeight="1" x14ac:dyDescent="0.25">
      <c r="A250" s="167"/>
      <c r="B250" s="57"/>
      <c r="C250" s="57"/>
      <c r="D250" s="57"/>
      <c r="E250" s="167"/>
      <c r="F250" s="167"/>
      <c r="G250" s="167"/>
      <c r="H250" s="167"/>
      <c r="I250" s="167"/>
      <c r="J250" s="167"/>
      <c r="K250" s="167"/>
      <c r="L250" s="167"/>
      <c r="M250" s="167"/>
      <c r="N250" s="167"/>
      <c r="O250" s="167"/>
      <c r="P250" s="167"/>
      <c r="Q250" s="167"/>
      <c r="R250" s="167"/>
      <c r="S250" s="167"/>
      <c r="T250" s="167"/>
    </row>
    <row r="251" spans="1:20" ht="39.950000000000003" customHeight="1" x14ac:dyDescent="0.25">
      <c r="A251" s="167"/>
      <c r="B251" s="57"/>
      <c r="C251" s="57"/>
      <c r="D251" s="57"/>
      <c r="E251" s="167"/>
      <c r="F251" s="167"/>
      <c r="G251" s="167"/>
      <c r="H251" s="167"/>
      <c r="I251" s="167"/>
      <c r="J251" s="167"/>
      <c r="K251" s="167"/>
      <c r="L251" s="167"/>
      <c r="M251" s="167"/>
      <c r="N251" s="167"/>
      <c r="O251" s="167"/>
      <c r="P251" s="167"/>
      <c r="Q251" s="167"/>
      <c r="R251" s="167"/>
      <c r="S251" s="167"/>
      <c r="T251" s="167"/>
    </row>
    <row r="252" spans="1:20" ht="39.950000000000003" customHeight="1" x14ac:dyDescent="0.25">
      <c r="A252" s="167"/>
      <c r="B252" s="57"/>
      <c r="C252" s="57"/>
      <c r="D252" s="57"/>
      <c r="E252" s="167"/>
      <c r="F252" s="167"/>
      <c r="G252" s="167"/>
      <c r="H252" s="167"/>
      <c r="I252" s="167"/>
      <c r="J252" s="167"/>
      <c r="K252" s="167"/>
      <c r="L252" s="167"/>
      <c r="M252" s="167"/>
      <c r="N252" s="167"/>
      <c r="O252" s="167"/>
      <c r="P252" s="167"/>
      <c r="Q252" s="167"/>
      <c r="R252" s="167"/>
      <c r="S252" s="167"/>
      <c r="T252" s="167"/>
    </row>
    <row r="253" spans="1:20" ht="39.950000000000003" customHeight="1" x14ac:dyDescent="0.25">
      <c r="A253" s="167"/>
      <c r="B253" s="57"/>
      <c r="C253" s="57"/>
      <c r="D253" s="57"/>
      <c r="E253" s="167"/>
      <c r="F253" s="167"/>
      <c r="G253" s="167"/>
      <c r="H253" s="167"/>
      <c r="I253" s="167"/>
      <c r="J253" s="167"/>
      <c r="K253" s="167"/>
      <c r="L253" s="167"/>
      <c r="M253" s="167"/>
      <c r="N253" s="167"/>
      <c r="O253" s="167"/>
      <c r="P253" s="167"/>
      <c r="Q253" s="167"/>
      <c r="R253" s="167"/>
      <c r="S253" s="167"/>
      <c r="T253" s="167"/>
    </row>
    <row r="254" spans="1:20" ht="39.950000000000003" customHeight="1" x14ac:dyDescent="0.25">
      <c r="A254" s="167"/>
      <c r="B254" s="57"/>
      <c r="C254" s="57"/>
      <c r="D254" s="57"/>
      <c r="E254" s="167"/>
      <c r="F254" s="167"/>
      <c r="G254" s="167"/>
      <c r="H254" s="167"/>
      <c r="I254" s="167"/>
      <c r="J254" s="167"/>
      <c r="K254" s="167"/>
      <c r="L254" s="167"/>
      <c r="M254" s="167"/>
      <c r="N254" s="167"/>
      <c r="O254" s="167"/>
      <c r="P254" s="167"/>
      <c r="Q254" s="167"/>
      <c r="R254" s="167"/>
      <c r="S254" s="167"/>
      <c r="T254" s="167"/>
    </row>
    <row r="255" spans="1:20" ht="39.950000000000003" customHeight="1" x14ac:dyDescent="0.25">
      <c r="A255" s="167"/>
      <c r="B255" s="57"/>
      <c r="C255" s="57"/>
      <c r="D255" s="57"/>
      <c r="E255" s="167"/>
      <c r="F255" s="167"/>
      <c r="G255" s="167"/>
      <c r="H255" s="167"/>
      <c r="I255" s="167"/>
      <c r="J255" s="167"/>
      <c r="K255" s="167"/>
      <c r="L255" s="167"/>
      <c r="M255" s="167"/>
      <c r="N255" s="167"/>
      <c r="O255" s="167"/>
      <c r="P255" s="167"/>
      <c r="Q255" s="167"/>
      <c r="R255" s="167"/>
      <c r="S255" s="167"/>
      <c r="T255" s="167"/>
    </row>
    <row r="256" spans="1:20" ht="39.950000000000003" customHeight="1" x14ac:dyDescent="0.25">
      <c r="A256" s="167"/>
      <c r="B256" s="57"/>
      <c r="C256" s="57"/>
      <c r="D256" s="57"/>
      <c r="E256" s="167"/>
      <c r="F256" s="167"/>
      <c r="G256" s="167"/>
      <c r="H256" s="167"/>
      <c r="I256" s="167"/>
      <c r="J256" s="167"/>
      <c r="K256" s="167"/>
      <c r="L256" s="167"/>
      <c r="M256" s="167"/>
      <c r="N256" s="167"/>
      <c r="O256" s="167"/>
      <c r="P256" s="167"/>
      <c r="Q256" s="167"/>
      <c r="R256" s="167"/>
      <c r="S256" s="167"/>
      <c r="T256" s="167"/>
    </row>
    <row r="257" spans="1:20" ht="39.950000000000003" customHeight="1" x14ac:dyDescent="0.25">
      <c r="A257" s="167"/>
      <c r="B257" s="57"/>
      <c r="C257" s="57"/>
      <c r="D257" s="57"/>
      <c r="E257" s="167"/>
      <c r="F257" s="167"/>
      <c r="G257" s="167"/>
      <c r="H257" s="167"/>
      <c r="I257" s="167"/>
      <c r="J257" s="167"/>
      <c r="K257" s="167"/>
      <c r="L257" s="167"/>
      <c r="M257" s="167"/>
      <c r="N257" s="167"/>
      <c r="O257" s="167"/>
      <c r="P257" s="167"/>
      <c r="Q257" s="167"/>
      <c r="R257" s="167"/>
      <c r="S257" s="167"/>
      <c r="T257" s="167"/>
    </row>
    <row r="258" spans="1:20" ht="39.950000000000003" customHeight="1" x14ac:dyDescent="0.25">
      <c r="A258" s="167"/>
      <c r="B258" s="57"/>
      <c r="C258" s="57"/>
      <c r="D258" s="57"/>
      <c r="E258" s="167"/>
      <c r="F258" s="167"/>
      <c r="G258" s="167"/>
      <c r="H258" s="167"/>
      <c r="I258" s="167"/>
      <c r="J258" s="167"/>
      <c r="K258" s="167"/>
      <c r="L258" s="167"/>
      <c r="M258" s="167"/>
      <c r="N258" s="167"/>
      <c r="O258" s="167"/>
      <c r="P258" s="167"/>
      <c r="Q258" s="167"/>
      <c r="R258" s="167"/>
      <c r="S258" s="167"/>
      <c r="T258" s="167"/>
    </row>
    <row r="259" spans="1:20" ht="39.950000000000003" customHeight="1" x14ac:dyDescent="0.25">
      <c r="A259" s="167"/>
      <c r="B259" s="57"/>
      <c r="C259" s="57"/>
      <c r="D259" s="57"/>
      <c r="E259" s="167"/>
      <c r="F259" s="167"/>
      <c r="G259" s="167"/>
      <c r="H259" s="167"/>
      <c r="I259" s="167"/>
      <c r="J259" s="167"/>
      <c r="K259" s="167"/>
      <c r="L259" s="167"/>
      <c r="M259" s="167"/>
      <c r="N259" s="167"/>
      <c r="O259" s="167"/>
      <c r="P259" s="167"/>
      <c r="Q259" s="167"/>
      <c r="R259" s="167"/>
      <c r="S259" s="167"/>
      <c r="T259" s="167"/>
    </row>
    <row r="260" spans="1:20" ht="39.950000000000003" customHeight="1" x14ac:dyDescent="0.25">
      <c r="A260" s="167"/>
      <c r="B260" s="57"/>
      <c r="C260" s="57"/>
      <c r="D260" s="57"/>
      <c r="E260" s="167"/>
      <c r="F260" s="167"/>
      <c r="G260" s="167"/>
      <c r="H260" s="167"/>
      <c r="I260" s="167"/>
      <c r="J260" s="167"/>
      <c r="K260" s="167"/>
      <c r="L260" s="167"/>
      <c r="M260" s="167"/>
      <c r="N260" s="167"/>
      <c r="O260" s="167"/>
      <c r="P260" s="167"/>
      <c r="Q260" s="167"/>
      <c r="R260" s="167"/>
      <c r="S260" s="167"/>
      <c r="T260" s="167"/>
    </row>
    <row r="261" spans="1:20" ht="39.950000000000003" customHeight="1" x14ac:dyDescent="0.25">
      <c r="A261" s="167"/>
      <c r="B261" s="57"/>
      <c r="C261" s="57"/>
      <c r="D261" s="57"/>
      <c r="E261" s="167"/>
      <c r="F261" s="167"/>
      <c r="G261" s="167"/>
      <c r="H261" s="167"/>
      <c r="I261" s="167"/>
      <c r="J261" s="167"/>
      <c r="K261" s="167"/>
      <c r="L261" s="167"/>
      <c r="M261" s="167"/>
      <c r="N261" s="167"/>
      <c r="O261" s="167"/>
      <c r="P261" s="167"/>
      <c r="Q261" s="167"/>
      <c r="R261" s="167"/>
      <c r="S261" s="167"/>
      <c r="T261" s="167"/>
    </row>
    <row r="262" spans="1:20" ht="39.950000000000003" customHeight="1" x14ac:dyDescent="0.25">
      <c r="A262" s="167"/>
      <c r="B262" s="57"/>
      <c r="C262" s="57"/>
      <c r="D262" s="57"/>
      <c r="E262" s="167"/>
      <c r="F262" s="167"/>
      <c r="G262" s="167"/>
      <c r="H262" s="167"/>
      <c r="I262" s="167"/>
      <c r="J262" s="167"/>
      <c r="K262" s="167"/>
      <c r="L262" s="167"/>
      <c r="M262" s="167"/>
      <c r="N262" s="167"/>
      <c r="O262" s="167"/>
      <c r="P262" s="167"/>
      <c r="Q262" s="167"/>
      <c r="R262" s="167"/>
      <c r="S262" s="167"/>
      <c r="T262" s="167"/>
    </row>
    <row r="263" spans="1:20" ht="39.950000000000003" customHeight="1" x14ac:dyDescent="0.25">
      <c r="A263" s="167"/>
      <c r="B263" s="57"/>
      <c r="C263" s="57"/>
      <c r="D263" s="57"/>
      <c r="E263" s="167"/>
      <c r="F263" s="167"/>
      <c r="G263" s="167"/>
      <c r="H263" s="167"/>
      <c r="I263" s="167"/>
      <c r="J263" s="167"/>
      <c r="K263" s="167"/>
      <c r="L263" s="167"/>
      <c r="M263" s="167"/>
      <c r="N263" s="167"/>
      <c r="O263" s="167"/>
      <c r="P263" s="167"/>
      <c r="Q263" s="167"/>
      <c r="R263" s="167"/>
      <c r="S263" s="167"/>
      <c r="T263" s="167"/>
    </row>
    <row r="264" spans="1:20" ht="39.950000000000003" customHeight="1" x14ac:dyDescent="0.25">
      <c r="A264" s="167"/>
      <c r="B264" s="57"/>
      <c r="C264" s="57"/>
      <c r="D264" s="57"/>
      <c r="E264" s="167"/>
      <c r="F264" s="167"/>
      <c r="G264" s="167"/>
      <c r="H264" s="167"/>
      <c r="I264" s="167"/>
      <c r="J264" s="167"/>
      <c r="K264" s="167"/>
      <c r="L264" s="167"/>
      <c r="M264" s="167"/>
      <c r="N264" s="167"/>
      <c r="O264" s="167"/>
      <c r="P264" s="167"/>
      <c r="Q264" s="167"/>
      <c r="R264" s="167"/>
      <c r="S264" s="167"/>
      <c r="T264" s="167"/>
    </row>
    <row r="265" spans="1:20" ht="39.950000000000003" customHeight="1" x14ac:dyDescent="0.25">
      <c r="A265" s="167"/>
      <c r="B265" s="57"/>
      <c r="C265" s="57"/>
      <c r="D265" s="57"/>
      <c r="E265" s="167"/>
      <c r="F265" s="167"/>
      <c r="G265" s="167"/>
      <c r="H265" s="167"/>
      <c r="I265" s="167"/>
      <c r="J265" s="167"/>
      <c r="K265" s="167"/>
      <c r="L265" s="167"/>
      <c r="M265" s="167"/>
      <c r="N265" s="167"/>
      <c r="O265" s="167"/>
      <c r="P265" s="167"/>
      <c r="Q265" s="167"/>
      <c r="R265" s="167"/>
      <c r="S265" s="167"/>
      <c r="T265" s="167"/>
    </row>
    <row r="266" spans="1:20" ht="39.950000000000003" customHeight="1" x14ac:dyDescent="0.25">
      <c r="A266" s="167"/>
      <c r="B266" s="57"/>
      <c r="C266" s="57"/>
      <c r="D266" s="57"/>
      <c r="E266" s="167"/>
      <c r="F266" s="167"/>
      <c r="G266" s="167"/>
      <c r="H266" s="167"/>
      <c r="I266" s="167"/>
      <c r="J266" s="167"/>
      <c r="K266" s="167"/>
      <c r="L266" s="167"/>
      <c r="M266" s="167"/>
      <c r="N266" s="167"/>
      <c r="O266" s="167"/>
      <c r="P266" s="167"/>
      <c r="Q266" s="167"/>
      <c r="R266" s="167"/>
      <c r="S266" s="167"/>
      <c r="T266" s="167"/>
    </row>
    <row r="267" spans="1:20" ht="39.950000000000003" customHeight="1" x14ac:dyDescent="0.25">
      <c r="A267" s="167"/>
      <c r="B267" s="57"/>
      <c r="C267" s="57"/>
      <c r="D267" s="57"/>
      <c r="E267" s="167"/>
      <c r="F267" s="167"/>
      <c r="G267" s="167"/>
      <c r="H267" s="167"/>
      <c r="I267" s="167"/>
      <c r="J267" s="167"/>
      <c r="K267" s="167"/>
      <c r="L267" s="167"/>
      <c r="M267" s="167"/>
      <c r="N267" s="167"/>
      <c r="O267" s="167"/>
      <c r="P267" s="167"/>
      <c r="Q267" s="167"/>
      <c r="R267" s="167"/>
      <c r="S267" s="167"/>
      <c r="T267" s="167"/>
    </row>
    <row r="268" spans="1:20" ht="39.950000000000003" customHeight="1" x14ac:dyDescent="0.25">
      <c r="A268" s="167"/>
      <c r="B268" s="57"/>
      <c r="C268" s="57"/>
      <c r="D268" s="57"/>
      <c r="E268" s="167"/>
      <c r="F268" s="167"/>
      <c r="G268" s="167"/>
      <c r="H268" s="167"/>
      <c r="I268" s="167"/>
      <c r="J268" s="167"/>
      <c r="K268" s="167"/>
      <c r="L268" s="167"/>
      <c r="M268" s="167"/>
      <c r="N268" s="167"/>
      <c r="O268" s="167"/>
      <c r="P268" s="167"/>
      <c r="Q268" s="167"/>
      <c r="R268" s="167"/>
      <c r="S268" s="167"/>
      <c r="T268" s="167"/>
    </row>
    <row r="269" spans="1:20" ht="39.950000000000003" customHeight="1" x14ac:dyDescent="0.25">
      <c r="A269" s="167"/>
      <c r="B269" s="57"/>
      <c r="C269" s="57"/>
      <c r="D269" s="57"/>
      <c r="E269" s="167"/>
      <c r="F269" s="167"/>
      <c r="G269" s="167"/>
      <c r="H269" s="167"/>
      <c r="I269" s="167"/>
      <c r="J269" s="167"/>
      <c r="K269" s="167"/>
      <c r="L269" s="167"/>
      <c r="M269" s="167"/>
      <c r="N269" s="167"/>
      <c r="O269" s="167"/>
      <c r="P269" s="167"/>
      <c r="Q269" s="167"/>
      <c r="R269" s="167"/>
      <c r="S269" s="167"/>
      <c r="T269" s="167"/>
    </row>
    <row r="270" spans="1:20" ht="39.950000000000003" customHeight="1" x14ac:dyDescent="0.25">
      <c r="A270" s="167"/>
      <c r="B270" s="57"/>
      <c r="C270" s="57"/>
      <c r="D270" s="57"/>
      <c r="E270" s="167"/>
      <c r="F270" s="167"/>
      <c r="G270" s="167"/>
      <c r="H270" s="167"/>
      <c r="I270" s="167"/>
      <c r="J270" s="167"/>
      <c r="K270" s="167"/>
      <c r="L270" s="167"/>
      <c r="M270" s="167"/>
      <c r="N270" s="167"/>
      <c r="O270" s="167"/>
      <c r="P270" s="167"/>
      <c r="Q270" s="167"/>
      <c r="R270" s="167"/>
      <c r="S270" s="167"/>
      <c r="T270" s="167"/>
    </row>
    <row r="271" spans="1:20" ht="39.950000000000003" customHeight="1" x14ac:dyDescent="0.25">
      <c r="A271" s="167"/>
      <c r="B271" s="57"/>
      <c r="C271" s="57"/>
      <c r="D271" s="57"/>
      <c r="E271" s="167"/>
      <c r="F271" s="167"/>
      <c r="G271" s="167"/>
      <c r="H271" s="167"/>
      <c r="I271" s="167"/>
      <c r="J271" s="167"/>
      <c r="K271" s="167"/>
      <c r="L271" s="167"/>
      <c r="M271" s="167"/>
      <c r="N271" s="167"/>
      <c r="O271" s="167"/>
      <c r="P271" s="167"/>
      <c r="Q271" s="167"/>
      <c r="R271" s="167"/>
      <c r="S271" s="167"/>
      <c r="T271" s="167"/>
    </row>
    <row r="272" spans="1:20" ht="39.950000000000003" customHeight="1" x14ac:dyDescent="0.25">
      <c r="A272" s="167"/>
      <c r="B272" s="57"/>
      <c r="C272" s="57"/>
      <c r="D272" s="57"/>
      <c r="E272" s="167"/>
      <c r="F272" s="167"/>
      <c r="G272" s="167"/>
      <c r="H272" s="167"/>
      <c r="I272" s="167"/>
      <c r="J272" s="167"/>
      <c r="K272" s="167"/>
      <c r="L272" s="167"/>
      <c r="M272" s="167"/>
      <c r="N272" s="167"/>
      <c r="O272" s="167"/>
      <c r="P272" s="167"/>
      <c r="Q272" s="167"/>
      <c r="R272" s="167"/>
      <c r="S272" s="167"/>
      <c r="T272" s="167"/>
    </row>
    <row r="273" spans="1:20" ht="39.950000000000003" customHeight="1" x14ac:dyDescent="0.25">
      <c r="A273" s="167"/>
      <c r="B273" s="57"/>
      <c r="C273" s="57"/>
      <c r="D273" s="57"/>
      <c r="E273" s="167"/>
      <c r="F273" s="167"/>
      <c r="G273" s="167"/>
      <c r="H273" s="167"/>
      <c r="I273" s="167"/>
      <c r="J273" s="167"/>
      <c r="K273" s="167"/>
      <c r="L273" s="167"/>
      <c r="M273" s="167"/>
      <c r="N273" s="167"/>
      <c r="O273" s="167"/>
      <c r="P273" s="167"/>
      <c r="Q273" s="167"/>
      <c r="R273" s="167"/>
      <c r="S273" s="167"/>
      <c r="T273" s="167"/>
    </row>
    <row r="274" spans="1:20" ht="39.950000000000003" customHeight="1" x14ac:dyDescent="0.25">
      <c r="A274" s="167"/>
      <c r="B274" s="57"/>
      <c r="C274" s="57"/>
      <c r="D274" s="57"/>
      <c r="E274" s="167"/>
      <c r="F274" s="167"/>
      <c r="G274" s="167"/>
      <c r="H274" s="167"/>
      <c r="I274" s="167"/>
      <c r="J274" s="167"/>
      <c r="K274" s="167"/>
      <c r="L274" s="167"/>
      <c r="M274" s="167"/>
      <c r="N274" s="167"/>
      <c r="O274" s="167"/>
      <c r="P274" s="167"/>
      <c r="Q274" s="167"/>
      <c r="R274" s="167"/>
      <c r="S274" s="167"/>
      <c r="T274" s="167"/>
    </row>
    <row r="275" spans="1:20" ht="39.950000000000003" customHeight="1" x14ac:dyDescent="0.25">
      <c r="A275" s="167"/>
      <c r="B275" s="57"/>
      <c r="C275" s="57"/>
      <c r="D275" s="57"/>
      <c r="E275" s="167"/>
      <c r="F275" s="167"/>
      <c r="G275" s="167"/>
      <c r="H275" s="167"/>
      <c r="I275" s="167"/>
      <c r="J275" s="167"/>
      <c r="K275" s="167"/>
      <c r="L275" s="167"/>
      <c r="M275" s="167"/>
      <c r="N275" s="167"/>
      <c r="O275" s="167"/>
      <c r="P275" s="167"/>
      <c r="Q275" s="167"/>
      <c r="R275" s="167"/>
      <c r="S275" s="167"/>
      <c r="T275" s="167"/>
    </row>
    <row r="276" spans="1:20" ht="39.950000000000003" customHeight="1" x14ac:dyDescent="0.25">
      <c r="A276" s="167"/>
      <c r="B276" s="57"/>
      <c r="C276" s="57"/>
      <c r="D276" s="57"/>
      <c r="E276" s="167"/>
      <c r="F276" s="167"/>
      <c r="G276" s="167"/>
      <c r="H276" s="167"/>
      <c r="I276" s="167"/>
      <c r="J276" s="167"/>
      <c r="K276" s="167"/>
      <c r="L276" s="167"/>
      <c r="M276" s="167"/>
      <c r="N276" s="167"/>
      <c r="O276" s="167"/>
      <c r="P276" s="167"/>
      <c r="Q276" s="167"/>
      <c r="R276" s="167"/>
      <c r="S276" s="167"/>
      <c r="T276" s="167"/>
    </row>
    <row r="277" spans="1:20" ht="39.950000000000003" customHeight="1" x14ac:dyDescent="0.25">
      <c r="A277" s="167"/>
      <c r="B277" s="57"/>
      <c r="C277" s="57"/>
      <c r="D277" s="57"/>
      <c r="E277" s="167"/>
      <c r="F277" s="167"/>
      <c r="G277" s="167"/>
      <c r="H277" s="167"/>
      <c r="I277" s="167"/>
      <c r="J277" s="167"/>
      <c r="K277" s="167"/>
      <c r="L277" s="167"/>
      <c r="M277" s="167"/>
      <c r="N277" s="167"/>
      <c r="O277" s="167"/>
      <c r="P277" s="167"/>
      <c r="Q277" s="167"/>
      <c r="R277" s="167"/>
      <c r="S277" s="167"/>
      <c r="T277" s="167"/>
    </row>
    <row r="278" spans="1:20" ht="39.950000000000003" customHeight="1" x14ac:dyDescent="0.25">
      <c r="A278" s="167"/>
      <c r="B278" s="57"/>
      <c r="C278" s="57"/>
      <c r="D278" s="57"/>
      <c r="E278" s="167"/>
      <c r="F278" s="167"/>
      <c r="G278" s="167"/>
      <c r="H278" s="167"/>
      <c r="I278" s="167"/>
      <c r="J278" s="167"/>
      <c r="K278" s="167"/>
      <c r="L278" s="167"/>
      <c r="M278" s="167"/>
      <c r="N278" s="167"/>
      <c r="O278" s="167"/>
      <c r="P278" s="167"/>
      <c r="Q278" s="167"/>
      <c r="R278" s="167"/>
      <c r="S278" s="167"/>
      <c r="T278" s="167"/>
    </row>
    <row r="279" spans="1:20" ht="39.950000000000003" customHeight="1" x14ac:dyDescent="0.25">
      <c r="A279" s="167"/>
      <c r="B279" s="57"/>
      <c r="C279" s="57"/>
      <c r="D279" s="57"/>
      <c r="E279" s="167"/>
      <c r="F279" s="167"/>
      <c r="G279" s="167"/>
      <c r="H279" s="167"/>
      <c r="I279" s="167"/>
      <c r="J279" s="167"/>
      <c r="K279" s="167"/>
      <c r="L279" s="167"/>
      <c r="M279" s="167"/>
      <c r="N279" s="167"/>
      <c r="O279" s="167"/>
      <c r="P279" s="167"/>
      <c r="Q279" s="167"/>
      <c r="R279" s="167"/>
      <c r="S279" s="167"/>
      <c r="T279" s="167"/>
    </row>
    <row r="280" spans="1:20" ht="39.950000000000003" customHeight="1" x14ac:dyDescent="0.25">
      <c r="A280" s="167"/>
      <c r="B280" s="57"/>
      <c r="C280" s="57"/>
      <c r="D280" s="57"/>
      <c r="E280" s="167"/>
      <c r="F280" s="167"/>
      <c r="G280" s="167"/>
      <c r="H280" s="167"/>
      <c r="I280" s="167"/>
      <c r="J280" s="167"/>
      <c r="K280" s="167"/>
      <c r="L280" s="167"/>
      <c r="M280" s="167"/>
      <c r="N280" s="167"/>
      <c r="O280" s="167"/>
      <c r="P280" s="167"/>
      <c r="Q280" s="167"/>
      <c r="R280" s="167"/>
      <c r="S280" s="167"/>
      <c r="T280" s="167"/>
    </row>
    <row r="281" spans="1:20" ht="39.950000000000003" customHeight="1" x14ac:dyDescent="0.25">
      <c r="A281" s="167"/>
      <c r="B281" s="57"/>
      <c r="C281" s="57"/>
      <c r="D281" s="57"/>
      <c r="E281" s="167"/>
      <c r="F281" s="167"/>
      <c r="G281" s="167"/>
      <c r="H281" s="167"/>
      <c r="I281" s="167"/>
      <c r="J281" s="167"/>
      <c r="K281" s="167"/>
      <c r="L281" s="167"/>
      <c r="M281" s="167"/>
      <c r="N281" s="167"/>
      <c r="O281" s="167"/>
      <c r="P281" s="167"/>
      <c r="Q281" s="167"/>
      <c r="R281" s="167"/>
      <c r="S281" s="167"/>
      <c r="T281" s="167"/>
    </row>
    <row r="282" spans="1:20" ht="39.950000000000003" customHeight="1" x14ac:dyDescent="0.25">
      <c r="A282" s="167"/>
      <c r="B282" s="57"/>
      <c r="C282" s="57"/>
      <c r="D282" s="57"/>
      <c r="E282" s="167"/>
      <c r="F282" s="167"/>
      <c r="G282" s="167"/>
      <c r="H282" s="167"/>
      <c r="I282" s="167"/>
      <c r="J282" s="167"/>
      <c r="K282" s="167"/>
      <c r="L282" s="167"/>
      <c r="M282" s="167"/>
      <c r="N282" s="167"/>
      <c r="O282" s="167"/>
      <c r="P282" s="167"/>
      <c r="Q282" s="167"/>
      <c r="R282" s="167"/>
      <c r="S282" s="167"/>
      <c r="T282" s="167"/>
    </row>
    <row r="283" spans="1:20" ht="39.950000000000003" customHeight="1" x14ac:dyDescent="0.25">
      <c r="A283" s="167"/>
      <c r="B283" s="57"/>
      <c r="C283" s="57"/>
      <c r="D283" s="57"/>
      <c r="E283" s="167"/>
      <c r="F283" s="167"/>
      <c r="G283" s="167"/>
      <c r="H283" s="167"/>
      <c r="I283" s="167"/>
      <c r="J283" s="167"/>
      <c r="K283" s="167"/>
      <c r="L283" s="167"/>
      <c r="M283" s="167"/>
      <c r="N283" s="167"/>
      <c r="O283" s="167"/>
      <c r="P283" s="167"/>
      <c r="Q283" s="167"/>
      <c r="R283" s="167"/>
      <c r="S283" s="167"/>
      <c r="T283" s="167"/>
    </row>
    <row r="284" spans="1:20" ht="39.950000000000003" customHeight="1" x14ac:dyDescent="0.25">
      <c r="A284" s="167"/>
      <c r="B284" s="57"/>
      <c r="C284" s="57"/>
      <c r="D284" s="57"/>
      <c r="E284" s="167"/>
      <c r="F284" s="167"/>
      <c r="G284" s="167"/>
      <c r="H284" s="167"/>
      <c r="I284" s="167"/>
      <c r="J284" s="167"/>
      <c r="K284" s="167"/>
      <c r="L284" s="167"/>
      <c r="M284" s="167"/>
      <c r="N284" s="167"/>
      <c r="O284" s="167"/>
      <c r="P284" s="167"/>
      <c r="Q284" s="167"/>
      <c r="R284" s="167"/>
      <c r="S284" s="167"/>
      <c r="T284" s="167"/>
    </row>
    <row r="285" spans="1:20" ht="39.950000000000003" customHeight="1" x14ac:dyDescent="0.25">
      <c r="A285" s="167"/>
      <c r="B285" s="57"/>
      <c r="C285" s="57"/>
      <c r="D285" s="57"/>
      <c r="E285" s="167"/>
      <c r="F285" s="167"/>
      <c r="G285" s="167"/>
      <c r="H285" s="167"/>
      <c r="I285" s="167"/>
      <c r="J285" s="167"/>
      <c r="K285" s="167"/>
      <c r="L285" s="167"/>
      <c r="M285" s="167"/>
      <c r="N285" s="167"/>
      <c r="O285" s="167"/>
      <c r="P285" s="167"/>
      <c r="Q285" s="167"/>
      <c r="R285" s="167"/>
      <c r="S285" s="167"/>
      <c r="T285" s="167"/>
    </row>
    <row r="286" spans="1:20" ht="39.950000000000003" customHeight="1" x14ac:dyDescent="0.25">
      <c r="A286" s="167"/>
      <c r="B286" s="57"/>
      <c r="C286" s="57"/>
      <c r="D286" s="57"/>
      <c r="E286" s="167"/>
      <c r="F286" s="167"/>
      <c r="G286" s="167"/>
      <c r="H286" s="167"/>
      <c r="I286" s="167"/>
      <c r="J286" s="167"/>
      <c r="K286" s="167"/>
      <c r="L286" s="167"/>
      <c r="M286" s="167"/>
      <c r="N286" s="167"/>
      <c r="O286" s="167"/>
      <c r="P286" s="167"/>
      <c r="Q286" s="167"/>
      <c r="R286" s="167"/>
      <c r="S286" s="167"/>
      <c r="T286" s="167"/>
    </row>
    <row r="287" spans="1:20" ht="39.950000000000003" customHeight="1" x14ac:dyDescent="0.25">
      <c r="A287" s="167"/>
      <c r="B287" s="57"/>
      <c r="C287" s="57"/>
      <c r="D287" s="57"/>
      <c r="E287" s="167"/>
      <c r="F287" s="167"/>
      <c r="G287" s="167"/>
      <c r="H287" s="167"/>
      <c r="I287" s="167"/>
      <c r="J287" s="167"/>
      <c r="K287" s="167"/>
      <c r="L287" s="167"/>
      <c r="M287" s="167"/>
      <c r="N287" s="167"/>
      <c r="O287" s="167"/>
      <c r="P287" s="167"/>
      <c r="Q287" s="167"/>
      <c r="R287" s="167"/>
      <c r="S287" s="167"/>
      <c r="T287" s="167"/>
    </row>
    <row r="288" spans="1:20" ht="39.950000000000003" customHeight="1" x14ac:dyDescent="0.25">
      <c r="A288" s="167"/>
      <c r="B288" s="57"/>
      <c r="C288" s="57"/>
      <c r="D288" s="57"/>
      <c r="E288" s="167"/>
      <c r="F288" s="167"/>
      <c r="G288" s="167"/>
      <c r="H288" s="167"/>
      <c r="I288" s="167"/>
      <c r="J288" s="167"/>
      <c r="K288" s="167"/>
      <c r="L288" s="167"/>
      <c r="M288" s="167"/>
      <c r="N288" s="167"/>
      <c r="O288" s="167"/>
      <c r="P288" s="167"/>
      <c r="Q288" s="167"/>
      <c r="R288" s="167"/>
      <c r="S288" s="167"/>
      <c r="T288" s="167"/>
    </row>
    <row r="289" spans="1:20" ht="39.950000000000003" customHeight="1" x14ac:dyDescent="0.25">
      <c r="A289" s="167"/>
      <c r="B289" s="57"/>
      <c r="C289" s="57"/>
      <c r="D289" s="57"/>
      <c r="E289" s="167"/>
      <c r="F289" s="167"/>
      <c r="G289" s="167"/>
      <c r="H289" s="167"/>
      <c r="I289" s="167"/>
      <c r="J289" s="167"/>
      <c r="K289" s="167"/>
      <c r="L289" s="167"/>
      <c r="M289" s="167"/>
      <c r="N289" s="167"/>
      <c r="O289" s="167"/>
      <c r="P289" s="167"/>
      <c r="Q289" s="167"/>
      <c r="R289" s="167"/>
      <c r="S289" s="167"/>
      <c r="T289" s="167"/>
    </row>
    <row r="290" spans="1:20" ht="39.950000000000003" customHeight="1" x14ac:dyDescent="0.25">
      <c r="A290" s="167"/>
      <c r="B290" s="57"/>
      <c r="C290" s="57"/>
      <c r="D290" s="57"/>
      <c r="E290" s="167"/>
      <c r="F290" s="167"/>
      <c r="G290" s="167"/>
      <c r="H290" s="167"/>
      <c r="I290" s="167"/>
      <c r="J290" s="167"/>
      <c r="K290" s="167"/>
      <c r="L290" s="167"/>
      <c r="M290" s="167"/>
      <c r="N290" s="167"/>
      <c r="O290" s="167"/>
      <c r="P290" s="167"/>
      <c r="Q290" s="167"/>
      <c r="R290" s="167"/>
      <c r="S290" s="167"/>
      <c r="T290" s="167"/>
    </row>
    <row r="291" spans="1:20" ht="39.950000000000003" customHeight="1" x14ac:dyDescent="0.25">
      <c r="A291" s="167"/>
      <c r="B291" s="57"/>
      <c r="C291" s="57"/>
      <c r="D291" s="57"/>
      <c r="E291" s="167"/>
      <c r="F291" s="167"/>
      <c r="G291" s="167"/>
      <c r="H291" s="167"/>
      <c r="I291" s="167"/>
      <c r="J291" s="167"/>
      <c r="K291" s="167"/>
      <c r="L291" s="167"/>
      <c r="M291" s="167"/>
      <c r="N291" s="167"/>
      <c r="O291" s="167"/>
      <c r="P291" s="167"/>
      <c r="Q291" s="167"/>
      <c r="R291" s="167"/>
      <c r="S291" s="167"/>
      <c r="T291" s="167"/>
    </row>
    <row r="292" spans="1:20" ht="39.950000000000003" customHeight="1" x14ac:dyDescent="0.25">
      <c r="A292" s="167"/>
      <c r="B292" s="57"/>
      <c r="C292" s="57"/>
      <c r="D292" s="57"/>
      <c r="E292" s="167"/>
      <c r="F292" s="167"/>
      <c r="G292" s="167"/>
      <c r="H292" s="167"/>
      <c r="I292" s="167"/>
      <c r="J292" s="167"/>
      <c r="K292" s="167"/>
      <c r="L292" s="167"/>
      <c r="M292" s="167"/>
      <c r="N292" s="167"/>
      <c r="O292" s="167"/>
      <c r="P292" s="167"/>
      <c r="Q292" s="167"/>
      <c r="R292" s="167"/>
      <c r="S292" s="167"/>
      <c r="T292" s="167"/>
    </row>
    <row r="293" spans="1:20" ht="39.950000000000003" customHeight="1" x14ac:dyDescent="0.25">
      <c r="A293" s="167"/>
      <c r="B293" s="57"/>
      <c r="C293" s="57"/>
      <c r="D293" s="57"/>
      <c r="E293" s="167"/>
      <c r="F293" s="167"/>
      <c r="G293" s="167"/>
      <c r="H293" s="167"/>
      <c r="I293" s="167"/>
      <c r="J293" s="167"/>
      <c r="K293" s="167"/>
      <c r="L293" s="167"/>
      <c r="M293" s="167"/>
      <c r="N293" s="167"/>
      <c r="O293" s="167"/>
      <c r="P293" s="167"/>
      <c r="Q293" s="167"/>
      <c r="R293" s="167"/>
      <c r="S293" s="167"/>
      <c r="T293" s="167"/>
    </row>
    <row r="294" spans="1:20" ht="39.950000000000003" customHeight="1" x14ac:dyDescent="0.25">
      <c r="A294" s="167"/>
      <c r="B294" s="57"/>
      <c r="C294" s="57"/>
      <c r="D294" s="57"/>
      <c r="E294" s="167"/>
      <c r="F294" s="167"/>
      <c r="G294" s="167"/>
      <c r="H294" s="167"/>
      <c r="I294" s="167"/>
      <c r="J294" s="167"/>
      <c r="K294" s="167"/>
      <c r="L294" s="167"/>
      <c r="M294" s="167"/>
      <c r="N294" s="167"/>
      <c r="O294" s="167"/>
      <c r="P294" s="167"/>
      <c r="Q294" s="167"/>
      <c r="R294" s="167"/>
      <c r="S294" s="167"/>
      <c r="T294" s="167"/>
    </row>
    <row r="295" spans="1:20" ht="39.950000000000003" customHeight="1" x14ac:dyDescent="0.25">
      <c r="A295" s="167"/>
      <c r="B295" s="57"/>
      <c r="C295" s="57"/>
      <c r="D295" s="57"/>
      <c r="E295" s="167"/>
      <c r="F295" s="167"/>
      <c r="G295" s="167"/>
      <c r="H295" s="167"/>
      <c r="I295" s="167"/>
      <c r="J295" s="167"/>
      <c r="K295" s="167"/>
      <c r="L295" s="167"/>
      <c r="M295" s="167"/>
      <c r="N295" s="167"/>
      <c r="O295" s="167"/>
      <c r="P295" s="167"/>
      <c r="Q295" s="167"/>
      <c r="R295" s="167"/>
      <c r="S295" s="167"/>
      <c r="T295" s="167"/>
    </row>
    <row r="296" spans="1:20" ht="39.950000000000003" customHeight="1" x14ac:dyDescent="0.25">
      <c r="A296" s="167"/>
      <c r="B296" s="57"/>
      <c r="C296" s="57"/>
      <c r="D296" s="57"/>
      <c r="E296" s="167"/>
      <c r="F296" s="167"/>
      <c r="G296" s="167"/>
      <c r="H296" s="167"/>
      <c r="I296" s="167"/>
      <c r="J296" s="167"/>
      <c r="K296" s="167"/>
      <c r="L296" s="167"/>
      <c r="M296" s="167"/>
      <c r="N296" s="167"/>
      <c r="O296" s="167"/>
      <c r="P296" s="167"/>
      <c r="Q296" s="167"/>
      <c r="R296" s="167"/>
      <c r="S296" s="167"/>
      <c r="T296" s="167"/>
    </row>
    <row r="297" spans="1:20" ht="39.950000000000003" customHeight="1" x14ac:dyDescent="0.25">
      <c r="A297" s="167"/>
      <c r="B297" s="57"/>
      <c r="C297" s="57"/>
      <c r="D297" s="57"/>
      <c r="E297" s="167"/>
      <c r="F297" s="167"/>
      <c r="G297" s="167"/>
      <c r="H297" s="167"/>
      <c r="I297" s="167"/>
      <c r="J297" s="167"/>
      <c r="K297" s="167"/>
      <c r="L297" s="167"/>
      <c r="M297" s="167"/>
      <c r="N297" s="167"/>
      <c r="O297" s="167"/>
      <c r="P297" s="167"/>
      <c r="Q297" s="167"/>
      <c r="R297" s="167"/>
      <c r="S297" s="167"/>
      <c r="T297" s="167"/>
    </row>
    <row r="298" spans="1:20" ht="39.950000000000003" customHeight="1" x14ac:dyDescent="0.25">
      <c r="A298" s="167"/>
      <c r="B298" s="57"/>
      <c r="C298" s="57"/>
      <c r="D298" s="57"/>
      <c r="E298" s="167"/>
      <c r="F298" s="167"/>
      <c r="G298" s="167"/>
      <c r="H298" s="167"/>
      <c r="I298" s="167"/>
      <c r="J298" s="167"/>
      <c r="K298" s="167"/>
      <c r="L298" s="167"/>
      <c r="M298" s="167"/>
      <c r="N298" s="167"/>
      <c r="O298" s="167"/>
      <c r="P298" s="167"/>
      <c r="Q298" s="167"/>
      <c r="R298" s="167"/>
      <c r="S298" s="167"/>
      <c r="T298" s="167"/>
    </row>
    <row r="299" spans="1:20" ht="39.950000000000003" customHeight="1" x14ac:dyDescent="0.25">
      <c r="A299" s="167"/>
      <c r="B299" s="57"/>
      <c r="C299" s="57"/>
      <c r="D299" s="57"/>
      <c r="E299" s="167"/>
      <c r="F299" s="167"/>
      <c r="G299" s="167"/>
      <c r="H299" s="167"/>
      <c r="I299" s="167"/>
      <c r="J299" s="167"/>
      <c r="K299" s="167"/>
      <c r="L299" s="167"/>
      <c r="M299" s="167"/>
      <c r="N299" s="167"/>
      <c r="O299" s="167"/>
      <c r="P299" s="167"/>
      <c r="Q299" s="167"/>
      <c r="R299" s="167"/>
      <c r="S299" s="167"/>
      <c r="T299" s="167"/>
    </row>
    <row r="300" spans="1:20" ht="39.950000000000003" customHeight="1" x14ac:dyDescent="0.25">
      <c r="A300" s="167"/>
      <c r="B300" s="57"/>
      <c r="C300" s="57"/>
      <c r="D300" s="57"/>
      <c r="E300" s="167"/>
      <c r="F300" s="167"/>
      <c r="G300" s="167"/>
      <c r="H300" s="167"/>
      <c r="I300" s="167"/>
      <c r="J300" s="167"/>
      <c r="K300" s="167"/>
      <c r="L300" s="167"/>
      <c r="M300" s="167"/>
      <c r="N300" s="167"/>
      <c r="O300" s="167"/>
      <c r="P300" s="167"/>
      <c r="Q300" s="167"/>
      <c r="R300" s="167"/>
      <c r="S300" s="167"/>
      <c r="T300" s="167"/>
    </row>
    <row r="301" spans="1:20" ht="39.950000000000003" customHeight="1" x14ac:dyDescent="0.25">
      <c r="A301" s="167"/>
      <c r="B301" s="57"/>
      <c r="C301" s="57"/>
      <c r="D301" s="57"/>
      <c r="E301" s="167"/>
      <c r="F301" s="167"/>
      <c r="G301" s="167"/>
      <c r="H301" s="167"/>
      <c r="I301" s="167"/>
      <c r="J301" s="167"/>
      <c r="K301" s="167"/>
      <c r="L301" s="167"/>
      <c r="M301" s="167"/>
      <c r="N301" s="167"/>
      <c r="O301" s="167"/>
      <c r="P301" s="167"/>
      <c r="Q301" s="167"/>
      <c r="R301" s="167"/>
      <c r="S301" s="167"/>
      <c r="T301" s="167"/>
    </row>
    <row r="302" spans="1:20" ht="39.950000000000003" customHeight="1" x14ac:dyDescent="0.25">
      <c r="A302" s="167"/>
      <c r="B302" s="57"/>
      <c r="C302" s="57"/>
      <c r="D302" s="57"/>
      <c r="E302" s="167"/>
      <c r="F302" s="167"/>
      <c r="G302" s="167"/>
      <c r="H302" s="167"/>
      <c r="I302" s="167"/>
      <c r="J302" s="167"/>
      <c r="K302" s="167"/>
      <c r="L302" s="167"/>
      <c r="M302" s="167"/>
      <c r="N302" s="167"/>
      <c r="O302" s="167"/>
      <c r="P302" s="167"/>
      <c r="Q302" s="167"/>
      <c r="R302" s="167"/>
      <c r="S302" s="167"/>
      <c r="T302" s="167"/>
    </row>
    <row r="303" spans="1:20" ht="39.950000000000003" customHeight="1" x14ac:dyDescent="0.25">
      <c r="A303" s="167"/>
      <c r="B303" s="57"/>
      <c r="C303" s="57"/>
      <c r="D303" s="57"/>
      <c r="E303" s="167"/>
      <c r="F303" s="167"/>
      <c r="G303" s="167"/>
      <c r="H303" s="167"/>
      <c r="I303" s="167"/>
      <c r="J303" s="167"/>
      <c r="K303" s="167"/>
      <c r="L303" s="167"/>
      <c r="M303" s="167"/>
      <c r="N303" s="167"/>
      <c r="O303" s="167"/>
      <c r="P303" s="167"/>
      <c r="Q303" s="167"/>
      <c r="R303" s="167"/>
      <c r="S303" s="167"/>
      <c r="T303" s="167"/>
    </row>
    <row r="304" spans="1:20" ht="39.950000000000003" customHeight="1" x14ac:dyDescent="0.25">
      <c r="A304" s="167"/>
      <c r="B304" s="57"/>
      <c r="C304" s="57"/>
      <c r="D304" s="57"/>
      <c r="E304" s="167"/>
      <c r="F304" s="167"/>
      <c r="G304" s="167"/>
      <c r="H304" s="167"/>
      <c r="I304" s="167"/>
      <c r="J304" s="167"/>
      <c r="K304" s="167"/>
      <c r="L304" s="167"/>
      <c r="M304" s="167"/>
      <c r="N304" s="167"/>
      <c r="O304" s="167"/>
      <c r="P304" s="167"/>
      <c r="Q304" s="167"/>
      <c r="R304" s="167"/>
      <c r="S304" s="167"/>
      <c r="T304" s="167"/>
    </row>
    <row r="305" spans="1:20" ht="39.950000000000003" customHeight="1" x14ac:dyDescent="0.25">
      <c r="A305" s="167"/>
      <c r="B305" s="57"/>
      <c r="C305" s="57"/>
      <c r="D305" s="57"/>
      <c r="E305" s="167"/>
      <c r="F305" s="167"/>
      <c r="G305" s="167"/>
      <c r="H305" s="167"/>
      <c r="I305" s="167"/>
      <c r="J305" s="167"/>
      <c r="K305" s="167"/>
      <c r="L305" s="167"/>
      <c r="M305" s="167"/>
      <c r="N305" s="167"/>
      <c r="O305" s="167"/>
      <c r="P305" s="167"/>
      <c r="Q305" s="167"/>
      <c r="R305" s="167"/>
      <c r="S305" s="167"/>
      <c r="T305" s="167"/>
    </row>
    <row r="306" spans="1:20" ht="39.950000000000003" customHeight="1" x14ac:dyDescent="0.25">
      <c r="A306" s="167"/>
      <c r="B306" s="57"/>
      <c r="C306" s="57"/>
      <c r="D306" s="57"/>
      <c r="E306" s="167"/>
      <c r="F306" s="167"/>
      <c r="G306" s="167"/>
      <c r="H306" s="167"/>
      <c r="I306" s="167"/>
      <c r="J306" s="167"/>
      <c r="K306" s="167"/>
      <c r="L306" s="167"/>
      <c r="M306" s="167"/>
      <c r="N306" s="167"/>
      <c r="O306" s="167"/>
      <c r="P306" s="167"/>
      <c r="Q306" s="167"/>
      <c r="R306" s="167"/>
      <c r="S306" s="167"/>
      <c r="T306" s="167"/>
    </row>
    <row r="307" spans="1:20" ht="39.950000000000003" customHeight="1" x14ac:dyDescent="0.25">
      <c r="A307" s="167"/>
      <c r="B307" s="57"/>
      <c r="C307" s="57"/>
      <c r="D307" s="57"/>
      <c r="E307" s="167"/>
      <c r="F307" s="167"/>
      <c r="G307" s="167"/>
      <c r="H307" s="167"/>
      <c r="I307" s="167"/>
      <c r="J307" s="167"/>
      <c r="K307" s="167"/>
      <c r="L307" s="167"/>
      <c r="M307" s="167"/>
      <c r="N307" s="167"/>
      <c r="O307" s="167"/>
      <c r="P307" s="167"/>
      <c r="Q307" s="167"/>
      <c r="R307" s="167"/>
      <c r="S307" s="167"/>
      <c r="T307" s="167"/>
    </row>
    <row r="308" spans="1:20" ht="39.950000000000003" customHeight="1" x14ac:dyDescent="0.25">
      <c r="A308" s="167"/>
      <c r="B308" s="57"/>
      <c r="C308" s="57"/>
      <c r="D308" s="57"/>
      <c r="E308" s="167"/>
      <c r="F308" s="167"/>
      <c r="G308" s="167"/>
      <c r="H308" s="167"/>
      <c r="I308" s="167"/>
      <c r="J308" s="167"/>
      <c r="K308" s="167"/>
      <c r="L308" s="167"/>
      <c r="M308" s="167"/>
      <c r="N308" s="167"/>
      <c r="O308" s="167"/>
      <c r="P308" s="167"/>
      <c r="Q308" s="167"/>
      <c r="R308" s="167"/>
      <c r="S308" s="167"/>
      <c r="T308" s="167"/>
    </row>
    <row r="309" spans="1:20" ht="39.950000000000003" customHeight="1" x14ac:dyDescent="0.25">
      <c r="A309" s="167"/>
      <c r="B309" s="57"/>
      <c r="C309" s="57"/>
      <c r="D309" s="57"/>
      <c r="E309" s="167"/>
      <c r="F309" s="167"/>
      <c r="G309" s="167"/>
      <c r="H309" s="167"/>
      <c r="I309" s="167"/>
      <c r="J309" s="167"/>
      <c r="K309" s="167"/>
      <c r="L309" s="167"/>
      <c r="M309" s="167"/>
      <c r="N309" s="167"/>
      <c r="O309" s="167"/>
      <c r="P309" s="167"/>
      <c r="Q309" s="167"/>
      <c r="R309" s="167"/>
      <c r="S309" s="167"/>
      <c r="T309" s="167"/>
    </row>
    <row r="310" spans="1:20" ht="39.950000000000003" customHeight="1" x14ac:dyDescent="0.25">
      <c r="A310" s="167"/>
      <c r="B310" s="57"/>
      <c r="C310" s="57"/>
      <c r="D310" s="57"/>
      <c r="E310" s="167"/>
      <c r="F310" s="167"/>
      <c r="G310" s="167"/>
      <c r="H310" s="167"/>
      <c r="I310" s="167"/>
      <c r="J310" s="167"/>
      <c r="K310" s="167"/>
      <c r="L310" s="167"/>
      <c r="M310" s="167"/>
      <c r="N310" s="167"/>
      <c r="O310" s="167"/>
      <c r="P310" s="167"/>
      <c r="Q310" s="167"/>
      <c r="R310" s="167"/>
      <c r="S310" s="167"/>
      <c r="T310" s="167"/>
    </row>
    <row r="311" spans="1:20" ht="39.950000000000003" customHeight="1" x14ac:dyDescent="0.25">
      <c r="A311" s="167"/>
      <c r="B311" s="57"/>
      <c r="C311" s="57"/>
      <c r="D311" s="57"/>
      <c r="E311" s="167"/>
      <c r="F311" s="167"/>
      <c r="G311" s="167"/>
      <c r="H311" s="167"/>
      <c r="I311" s="167"/>
      <c r="J311" s="167"/>
      <c r="K311" s="167"/>
      <c r="L311" s="167"/>
      <c r="M311" s="167"/>
      <c r="N311" s="167"/>
      <c r="O311" s="167"/>
      <c r="P311" s="167"/>
      <c r="Q311" s="167"/>
      <c r="R311" s="167"/>
      <c r="S311" s="167"/>
      <c r="T311" s="167"/>
    </row>
    <row r="312" spans="1:20" ht="39.950000000000003" customHeight="1" x14ac:dyDescent="0.25">
      <c r="A312" s="167"/>
      <c r="B312" s="57"/>
      <c r="C312" s="57"/>
      <c r="D312" s="57"/>
      <c r="E312" s="167"/>
      <c r="F312" s="167"/>
      <c r="G312" s="167"/>
      <c r="H312" s="167"/>
      <c r="I312" s="167"/>
      <c r="J312" s="167"/>
      <c r="K312" s="167"/>
      <c r="L312" s="167"/>
      <c r="M312" s="167"/>
      <c r="N312" s="167"/>
      <c r="O312" s="167"/>
      <c r="P312" s="167"/>
      <c r="Q312" s="167"/>
      <c r="R312" s="167"/>
      <c r="S312" s="167"/>
      <c r="T312" s="167"/>
    </row>
    <row r="313" spans="1:20" ht="39.950000000000003" customHeight="1" x14ac:dyDescent="0.25">
      <c r="A313" s="167"/>
      <c r="B313" s="57"/>
      <c r="C313" s="57"/>
      <c r="D313" s="57"/>
      <c r="E313" s="167"/>
      <c r="F313" s="167"/>
      <c r="G313" s="167"/>
      <c r="H313" s="167"/>
      <c r="I313" s="167"/>
      <c r="J313" s="167"/>
      <c r="K313" s="167"/>
      <c r="L313" s="167"/>
      <c r="M313" s="167"/>
      <c r="N313" s="167"/>
      <c r="O313" s="167"/>
      <c r="P313" s="167"/>
      <c r="Q313" s="167"/>
      <c r="R313" s="167"/>
      <c r="S313" s="167"/>
      <c r="T313" s="167"/>
    </row>
    <row r="314" spans="1:20" ht="39.950000000000003" customHeight="1" x14ac:dyDescent="0.25">
      <c r="A314" s="167"/>
      <c r="B314" s="57"/>
      <c r="C314" s="57"/>
      <c r="D314" s="57"/>
      <c r="E314" s="167"/>
      <c r="F314" s="167"/>
      <c r="G314" s="167"/>
      <c r="H314" s="167"/>
      <c r="I314" s="167"/>
      <c r="J314" s="167"/>
      <c r="K314" s="167"/>
      <c r="L314" s="167"/>
      <c r="M314" s="167"/>
      <c r="N314" s="167"/>
      <c r="O314" s="167"/>
      <c r="P314" s="167"/>
      <c r="Q314" s="167"/>
      <c r="R314" s="167"/>
      <c r="S314" s="167"/>
      <c r="T314" s="167"/>
    </row>
    <row r="315" spans="1:20" ht="39.950000000000003" customHeight="1" x14ac:dyDescent="0.25">
      <c r="A315" s="167"/>
      <c r="B315" s="57"/>
      <c r="C315" s="57"/>
      <c r="D315" s="57"/>
      <c r="E315" s="167"/>
      <c r="F315" s="167"/>
      <c r="G315" s="167"/>
      <c r="H315" s="167"/>
      <c r="I315" s="167"/>
      <c r="J315" s="167"/>
      <c r="K315" s="167"/>
      <c r="L315" s="167"/>
      <c r="M315" s="167"/>
      <c r="N315" s="167"/>
      <c r="O315" s="167"/>
      <c r="P315" s="167"/>
      <c r="Q315" s="167"/>
      <c r="R315" s="167"/>
      <c r="S315" s="167"/>
      <c r="T315" s="167"/>
    </row>
    <row r="316" spans="1:20" ht="39.950000000000003" customHeight="1" x14ac:dyDescent="0.25">
      <c r="A316" s="167"/>
      <c r="B316" s="57"/>
      <c r="C316" s="57"/>
      <c r="D316" s="57"/>
      <c r="E316" s="167"/>
      <c r="F316" s="167"/>
      <c r="G316" s="167"/>
      <c r="H316" s="167"/>
      <c r="I316" s="167"/>
      <c r="J316" s="167"/>
      <c r="K316" s="167"/>
      <c r="L316" s="167"/>
      <c r="M316" s="167"/>
      <c r="N316" s="167"/>
      <c r="O316" s="167"/>
      <c r="P316" s="167"/>
      <c r="Q316" s="167"/>
      <c r="R316" s="167"/>
      <c r="S316" s="167"/>
      <c r="T316" s="167"/>
    </row>
    <row r="317" spans="1:20" ht="39.950000000000003" customHeight="1" x14ac:dyDescent="0.25">
      <c r="A317" s="167"/>
      <c r="B317" s="57"/>
      <c r="C317" s="57"/>
      <c r="D317" s="57"/>
      <c r="E317" s="167"/>
      <c r="F317" s="167"/>
      <c r="G317" s="167"/>
      <c r="H317" s="167"/>
      <c r="I317" s="167"/>
      <c r="J317" s="167"/>
      <c r="K317" s="167"/>
      <c r="L317" s="167"/>
      <c r="M317" s="167"/>
      <c r="N317" s="167"/>
      <c r="O317" s="167"/>
      <c r="P317" s="167"/>
      <c r="Q317" s="167"/>
      <c r="R317" s="167"/>
      <c r="S317" s="167"/>
      <c r="T317" s="167"/>
    </row>
    <row r="318" spans="1:20" ht="39.950000000000003" customHeight="1" x14ac:dyDescent="0.25">
      <c r="A318" s="167"/>
      <c r="B318" s="57"/>
      <c r="C318" s="57"/>
      <c r="D318" s="57"/>
      <c r="E318" s="167"/>
      <c r="F318" s="167"/>
      <c r="G318" s="167"/>
      <c r="H318" s="167"/>
      <c r="I318" s="167"/>
      <c r="J318" s="167"/>
      <c r="K318" s="167"/>
      <c r="L318" s="167"/>
      <c r="M318" s="167"/>
      <c r="N318" s="167"/>
      <c r="O318" s="167"/>
      <c r="P318" s="167"/>
      <c r="Q318" s="167"/>
      <c r="R318" s="167"/>
      <c r="S318" s="167"/>
      <c r="T318" s="167"/>
    </row>
    <row r="319" spans="1:20" ht="39.950000000000003" customHeight="1" x14ac:dyDescent="0.25">
      <c r="A319" s="167"/>
      <c r="B319" s="57"/>
      <c r="C319" s="57"/>
      <c r="D319" s="57"/>
      <c r="E319" s="167"/>
      <c r="F319" s="167"/>
      <c r="G319" s="167"/>
      <c r="H319" s="167"/>
      <c r="I319" s="167"/>
      <c r="J319" s="167"/>
      <c r="K319" s="167"/>
      <c r="L319" s="167"/>
      <c r="M319" s="167"/>
      <c r="N319" s="167"/>
      <c r="O319" s="167"/>
      <c r="P319" s="167"/>
      <c r="Q319" s="167"/>
      <c r="R319" s="167"/>
      <c r="S319" s="167"/>
      <c r="T319" s="167"/>
    </row>
    <row r="320" spans="1:20" ht="39.950000000000003" customHeight="1" x14ac:dyDescent="0.25">
      <c r="A320" s="167"/>
      <c r="B320" s="57"/>
      <c r="C320" s="57"/>
      <c r="D320" s="57"/>
      <c r="E320" s="167"/>
      <c r="F320" s="167"/>
      <c r="G320" s="167"/>
      <c r="H320" s="167"/>
      <c r="I320" s="167"/>
      <c r="J320" s="167"/>
      <c r="K320" s="167"/>
      <c r="L320" s="167"/>
      <c r="M320" s="167"/>
      <c r="N320" s="167"/>
      <c r="O320" s="167"/>
      <c r="P320" s="167"/>
      <c r="Q320" s="167"/>
      <c r="R320" s="167"/>
      <c r="S320" s="167"/>
      <c r="T320" s="167"/>
    </row>
    <row r="321" spans="1:20" ht="39.950000000000003" customHeight="1" x14ac:dyDescent="0.25">
      <c r="A321" s="167"/>
      <c r="B321" s="57"/>
      <c r="C321" s="57"/>
      <c r="D321" s="57"/>
      <c r="E321" s="167"/>
      <c r="F321" s="167"/>
      <c r="G321" s="167"/>
      <c r="H321" s="167"/>
      <c r="I321" s="167"/>
      <c r="J321" s="167"/>
      <c r="K321" s="167"/>
      <c r="L321" s="167"/>
      <c r="M321" s="167"/>
      <c r="N321" s="167"/>
      <c r="O321" s="167"/>
      <c r="P321" s="167"/>
      <c r="Q321" s="167"/>
      <c r="R321" s="167"/>
      <c r="S321" s="167"/>
      <c r="T321" s="167"/>
    </row>
    <row r="322" spans="1:20" ht="39.950000000000003" customHeight="1" x14ac:dyDescent="0.25">
      <c r="A322" s="167"/>
      <c r="B322" s="57"/>
      <c r="C322" s="57"/>
      <c r="D322" s="57"/>
      <c r="E322" s="167"/>
      <c r="F322" s="167"/>
      <c r="G322" s="167"/>
      <c r="H322" s="167"/>
      <c r="I322" s="167"/>
      <c r="J322" s="167"/>
      <c r="K322" s="167"/>
      <c r="L322" s="167"/>
      <c r="M322" s="167"/>
      <c r="N322" s="167"/>
      <c r="O322" s="167"/>
      <c r="P322" s="167"/>
      <c r="Q322" s="167"/>
      <c r="R322" s="167"/>
      <c r="S322" s="167"/>
      <c r="T322" s="167"/>
    </row>
    <row r="323" spans="1:20" ht="39.950000000000003" customHeight="1" x14ac:dyDescent="0.25">
      <c r="A323" s="167"/>
      <c r="B323" s="57"/>
      <c r="C323" s="57"/>
      <c r="D323" s="57"/>
      <c r="E323" s="167"/>
      <c r="F323" s="167"/>
      <c r="G323" s="167"/>
      <c r="H323" s="167"/>
      <c r="I323" s="167"/>
      <c r="J323" s="167"/>
      <c r="K323" s="167"/>
      <c r="L323" s="167"/>
      <c r="M323" s="167"/>
      <c r="N323" s="167"/>
      <c r="O323" s="167"/>
      <c r="P323" s="167"/>
      <c r="Q323" s="167"/>
      <c r="R323" s="167"/>
      <c r="S323" s="167"/>
      <c r="T323" s="167"/>
    </row>
    <row r="324" spans="1:20" ht="39.950000000000003" customHeight="1" x14ac:dyDescent="0.25">
      <c r="A324" s="167"/>
      <c r="B324" s="57"/>
      <c r="C324" s="57"/>
      <c r="D324" s="57"/>
      <c r="E324" s="167"/>
      <c r="F324" s="167"/>
      <c r="G324" s="167"/>
      <c r="H324" s="167"/>
      <c r="I324" s="167"/>
      <c r="J324" s="167"/>
      <c r="K324" s="167"/>
      <c r="L324" s="167"/>
      <c r="M324" s="167"/>
      <c r="N324" s="167"/>
      <c r="O324" s="167"/>
      <c r="P324" s="167"/>
      <c r="Q324" s="167"/>
      <c r="R324" s="167"/>
      <c r="S324" s="167"/>
      <c r="T324" s="167"/>
    </row>
    <row r="325" spans="1:20" ht="39.950000000000003" customHeight="1" x14ac:dyDescent="0.25">
      <c r="A325" s="167"/>
      <c r="B325" s="57"/>
      <c r="C325" s="57"/>
      <c r="D325" s="57"/>
      <c r="E325" s="167"/>
      <c r="F325" s="167"/>
      <c r="G325" s="167"/>
      <c r="H325" s="167"/>
      <c r="I325" s="167"/>
      <c r="J325" s="167"/>
      <c r="K325" s="167"/>
      <c r="L325" s="167"/>
      <c r="M325" s="167"/>
      <c r="N325" s="167"/>
      <c r="O325" s="167"/>
      <c r="P325" s="167"/>
      <c r="Q325" s="167"/>
      <c r="R325" s="167"/>
      <c r="S325" s="167"/>
      <c r="T325" s="167"/>
    </row>
    <row r="326" spans="1:20" ht="39.950000000000003" customHeight="1" x14ac:dyDescent="0.25">
      <c r="A326" s="167"/>
      <c r="B326" s="57"/>
      <c r="C326" s="57"/>
      <c r="D326" s="57"/>
      <c r="E326" s="167"/>
      <c r="F326" s="167"/>
      <c r="G326" s="167"/>
      <c r="H326" s="167"/>
      <c r="I326" s="167"/>
      <c r="J326" s="167"/>
      <c r="K326" s="167"/>
      <c r="L326" s="167"/>
      <c r="M326" s="167"/>
      <c r="N326" s="167"/>
      <c r="O326" s="167"/>
      <c r="P326" s="167"/>
      <c r="Q326" s="167"/>
      <c r="R326" s="167"/>
      <c r="S326" s="167"/>
      <c r="T326" s="167"/>
    </row>
    <row r="327" spans="1:20" ht="39.950000000000003" customHeight="1" x14ac:dyDescent="0.25">
      <c r="A327" s="167"/>
      <c r="B327" s="57"/>
      <c r="C327" s="57"/>
      <c r="D327" s="57"/>
      <c r="E327" s="167"/>
      <c r="F327" s="167"/>
      <c r="G327" s="167"/>
      <c r="H327" s="167"/>
      <c r="I327" s="167"/>
      <c r="J327" s="167"/>
      <c r="K327" s="167"/>
      <c r="L327" s="167"/>
      <c r="M327" s="167"/>
      <c r="N327" s="167"/>
      <c r="O327" s="167"/>
      <c r="P327" s="167"/>
      <c r="Q327" s="167"/>
      <c r="R327" s="167"/>
      <c r="S327" s="167"/>
      <c r="T327" s="167"/>
    </row>
    <row r="328" spans="1:20" ht="39.950000000000003" customHeight="1" x14ac:dyDescent="0.25">
      <c r="A328" s="167"/>
      <c r="B328" s="57"/>
      <c r="C328" s="57"/>
      <c r="D328" s="57"/>
      <c r="E328" s="167"/>
      <c r="F328" s="167"/>
      <c r="G328" s="167"/>
      <c r="H328" s="167"/>
      <c r="I328" s="167"/>
      <c r="J328" s="167"/>
      <c r="K328" s="167"/>
      <c r="L328" s="167"/>
      <c r="M328" s="167"/>
      <c r="N328" s="167"/>
      <c r="O328" s="167"/>
      <c r="P328" s="167"/>
      <c r="Q328" s="167"/>
      <c r="R328" s="167"/>
      <c r="S328" s="167"/>
      <c r="T328" s="167"/>
    </row>
    <row r="329" spans="1:20" ht="39.950000000000003" customHeight="1" x14ac:dyDescent="0.25">
      <c r="A329" s="167"/>
      <c r="B329" s="57"/>
      <c r="C329" s="57"/>
      <c r="D329" s="57"/>
      <c r="E329" s="167"/>
      <c r="F329" s="167"/>
      <c r="G329" s="167"/>
      <c r="H329" s="167"/>
      <c r="I329" s="167"/>
      <c r="J329" s="167"/>
      <c r="K329" s="167"/>
      <c r="L329" s="167"/>
      <c r="M329" s="167"/>
      <c r="N329" s="167"/>
      <c r="O329" s="167"/>
      <c r="P329" s="167"/>
      <c r="Q329" s="167"/>
      <c r="R329" s="167"/>
      <c r="S329" s="167"/>
      <c r="T329" s="167"/>
    </row>
    <row r="330" spans="1:20" ht="39.950000000000003" customHeight="1" x14ac:dyDescent="0.25">
      <c r="A330" s="167"/>
      <c r="B330" s="57"/>
      <c r="C330" s="57"/>
      <c r="D330" s="57"/>
      <c r="E330" s="167"/>
      <c r="F330" s="167"/>
      <c r="G330" s="167"/>
      <c r="H330" s="167"/>
      <c r="I330" s="167"/>
      <c r="J330" s="167"/>
      <c r="K330" s="167"/>
      <c r="L330" s="167"/>
      <c r="M330" s="167"/>
      <c r="N330" s="167"/>
      <c r="O330" s="167"/>
      <c r="P330" s="167"/>
      <c r="Q330" s="167"/>
      <c r="R330" s="167"/>
      <c r="S330" s="167"/>
      <c r="T330" s="167"/>
    </row>
    <row r="331" spans="1:20" ht="39.950000000000003" customHeight="1" x14ac:dyDescent="0.25">
      <c r="A331" s="167"/>
      <c r="B331" s="57"/>
      <c r="C331" s="57"/>
      <c r="D331" s="57"/>
      <c r="E331" s="167"/>
      <c r="F331" s="167"/>
      <c r="G331" s="167"/>
      <c r="H331" s="167"/>
      <c r="I331" s="167"/>
      <c r="J331" s="167"/>
      <c r="K331" s="167"/>
      <c r="L331" s="167"/>
      <c r="M331" s="167"/>
      <c r="N331" s="167"/>
      <c r="O331" s="167"/>
      <c r="P331" s="167"/>
      <c r="Q331" s="167"/>
      <c r="R331" s="167"/>
      <c r="S331" s="167"/>
      <c r="T331" s="167"/>
    </row>
    <row r="332" spans="1:20" ht="39.950000000000003" customHeight="1" x14ac:dyDescent="0.25">
      <c r="A332" s="167"/>
      <c r="B332" s="57"/>
      <c r="C332" s="57"/>
      <c r="D332" s="57"/>
      <c r="E332" s="167"/>
      <c r="F332" s="167"/>
      <c r="G332" s="167"/>
      <c r="H332" s="167"/>
      <c r="I332" s="167"/>
      <c r="J332" s="167"/>
      <c r="K332" s="167"/>
      <c r="L332" s="167"/>
      <c r="M332" s="167"/>
      <c r="N332" s="167"/>
      <c r="O332" s="167"/>
      <c r="P332" s="167"/>
      <c r="Q332" s="167"/>
      <c r="R332" s="167"/>
      <c r="S332" s="167"/>
      <c r="T332" s="167"/>
    </row>
    <row r="333" spans="1:20" ht="39.950000000000003" customHeight="1" x14ac:dyDescent="0.25">
      <c r="A333" s="167"/>
      <c r="B333" s="57"/>
      <c r="C333" s="57"/>
      <c r="D333" s="57"/>
      <c r="E333" s="167"/>
      <c r="F333" s="167"/>
      <c r="G333" s="167"/>
      <c r="H333" s="167"/>
      <c r="I333" s="167"/>
      <c r="J333" s="167"/>
      <c r="K333" s="167"/>
      <c r="L333" s="167"/>
      <c r="M333" s="167"/>
      <c r="N333" s="167"/>
      <c r="O333" s="167"/>
      <c r="P333" s="167"/>
      <c r="Q333" s="167"/>
      <c r="R333" s="167"/>
      <c r="S333" s="167"/>
      <c r="T333" s="167"/>
    </row>
    <row r="334" spans="1:20" ht="39.950000000000003" customHeight="1" x14ac:dyDescent="0.25">
      <c r="A334" s="167"/>
      <c r="B334" s="57"/>
      <c r="C334" s="57"/>
      <c r="D334" s="57"/>
      <c r="E334" s="167"/>
      <c r="F334" s="167"/>
      <c r="G334" s="167"/>
      <c r="H334" s="167"/>
      <c r="I334" s="167"/>
      <c r="J334" s="167"/>
      <c r="K334" s="167"/>
      <c r="L334" s="167"/>
      <c r="M334" s="167"/>
      <c r="N334" s="167"/>
      <c r="O334" s="167"/>
      <c r="P334" s="167"/>
      <c r="Q334" s="167"/>
      <c r="R334" s="167"/>
      <c r="S334" s="167"/>
      <c r="T334" s="167"/>
    </row>
    <row r="335" spans="1:20" ht="39.950000000000003" customHeight="1" x14ac:dyDescent="0.25">
      <c r="A335" s="167"/>
      <c r="B335" s="57"/>
      <c r="C335" s="57"/>
      <c r="D335" s="57"/>
      <c r="E335" s="167"/>
      <c r="F335" s="167"/>
      <c r="G335" s="167"/>
      <c r="H335" s="167"/>
      <c r="I335" s="167"/>
      <c r="J335" s="167"/>
      <c r="K335" s="167"/>
      <c r="L335" s="167"/>
      <c r="M335" s="167"/>
      <c r="N335" s="167"/>
      <c r="O335" s="167"/>
      <c r="P335" s="167"/>
      <c r="Q335" s="167"/>
      <c r="R335" s="167"/>
      <c r="S335" s="167"/>
      <c r="T335" s="167"/>
    </row>
    <row r="336" spans="1:20" ht="39.950000000000003" customHeight="1" x14ac:dyDescent="0.25">
      <c r="A336" s="167"/>
      <c r="B336" s="57"/>
      <c r="C336" s="57"/>
      <c r="D336" s="57"/>
      <c r="E336" s="167"/>
      <c r="F336" s="167"/>
      <c r="G336" s="167"/>
      <c r="H336" s="167"/>
      <c r="I336" s="167"/>
      <c r="J336" s="167"/>
      <c r="K336" s="167"/>
      <c r="L336" s="167"/>
      <c r="M336" s="167"/>
      <c r="N336" s="167"/>
      <c r="O336" s="167"/>
      <c r="P336" s="167"/>
      <c r="Q336" s="167"/>
      <c r="R336" s="167"/>
      <c r="S336" s="167"/>
      <c r="T336" s="167"/>
    </row>
    <row r="337" spans="1:20" ht="39.950000000000003" customHeight="1" x14ac:dyDescent="0.25">
      <c r="A337" s="167"/>
      <c r="B337" s="57"/>
      <c r="C337" s="57"/>
      <c r="D337" s="57"/>
      <c r="E337" s="167"/>
      <c r="F337" s="167"/>
      <c r="G337" s="167"/>
      <c r="H337" s="167"/>
      <c r="I337" s="167"/>
      <c r="J337" s="167"/>
      <c r="K337" s="167"/>
      <c r="L337" s="167"/>
      <c r="M337" s="167"/>
      <c r="N337" s="167"/>
      <c r="O337" s="167"/>
      <c r="P337" s="167"/>
      <c r="Q337" s="167"/>
      <c r="R337" s="167"/>
      <c r="S337" s="167"/>
      <c r="T337" s="167"/>
    </row>
    <row r="338" spans="1:20" ht="39.950000000000003" customHeight="1" x14ac:dyDescent="0.25">
      <c r="A338" s="167"/>
      <c r="B338" s="57"/>
      <c r="C338" s="57"/>
      <c r="D338" s="57"/>
      <c r="E338" s="167"/>
      <c r="F338" s="167"/>
      <c r="G338" s="167"/>
      <c r="H338" s="167"/>
      <c r="I338" s="167"/>
      <c r="J338" s="167"/>
      <c r="K338" s="167"/>
      <c r="L338" s="167"/>
      <c r="M338" s="167"/>
      <c r="N338" s="167"/>
      <c r="O338" s="167"/>
      <c r="P338" s="167"/>
      <c r="Q338" s="167"/>
      <c r="R338" s="167"/>
      <c r="S338" s="167"/>
      <c r="T338" s="167"/>
    </row>
    <row r="339" spans="1:20" ht="39.950000000000003" customHeight="1" x14ac:dyDescent="0.25">
      <c r="A339" s="167"/>
      <c r="B339" s="57"/>
      <c r="C339" s="57"/>
      <c r="D339" s="57"/>
      <c r="E339" s="167"/>
      <c r="F339" s="167"/>
      <c r="G339" s="167"/>
      <c r="H339" s="167"/>
      <c r="I339" s="167"/>
      <c r="J339" s="167"/>
      <c r="K339" s="167"/>
      <c r="L339" s="167"/>
      <c r="M339" s="167"/>
      <c r="N339" s="167"/>
      <c r="O339" s="167"/>
      <c r="P339" s="167"/>
      <c r="Q339" s="167"/>
      <c r="R339" s="167"/>
      <c r="S339" s="167"/>
      <c r="T339" s="167"/>
    </row>
    <row r="340" spans="1:20" ht="39.950000000000003" customHeight="1" x14ac:dyDescent="0.25">
      <c r="A340" s="167"/>
      <c r="B340" s="57"/>
      <c r="C340" s="57"/>
      <c r="D340" s="57"/>
      <c r="E340" s="167"/>
      <c r="F340" s="167"/>
      <c r="G340" s="167"/>
      <c r="H340" s="167"/>
      <c r="I340" s="167"/>
      <c r="J340" s="167"/>
      <c r="K340" s="167"/>
      <c r="L340" s="167"/>
      <c r="M340" s="167"/>
      <c r="N340" s="167"/>
      <c r="O340" s="167"/>
      <c r="P340" s="167"/>
      <c r="Q340" s="167"/>
      <c r="R340" s="167"/>
      <c r="S340" s="167"/>
      <c r="T340" s="167"/>
    </row>
    <row r="341" spans="1:20" ht="39.950000000000003" customHeight="1" x14ac:dyDescent="0.25">
      <c r="A341" s="167"/>
      <c r="B341" s="57"/>
      <c r="C341" s="57"/>
      <c r="D341" s="57"/>
      <c r="E341" s="167"/>
      <c r="F341" s="167"/>
      <c r="G341" s="167"/>
      <c r="H341" s="167"/>
      <c r="I341" s="167"/>
      <c r="J341" s="167"/>
      <c r="K341" s="167"/>
      <c r="L341" s="167"/>
      <c r="M341" s="167"/>
      <c r="N341" s="167"/>
      <c r="O341" s="167"/>
      <c r="P341" s="167"/>
      <c r="Q341" s="167"/>
      <c r="R341" s="167"/>
      <c r="S341" s="167"/>
      <c r="T341" s="167"/>
    </row>
    <row r="342" spans="1:20" ht="39.950000000000003" customHeight="1" x14ac:dyDescent="0.25">
      <c r="A342" s="167"/>
      <c r="B342" s="57"/>
      <c r="C342" s="57"/>
      <c r="D342" s="57"/>
      <c r="E342" s="167"/>
      <c r="F342" s="167"/>
      <c r="G342" s="167"/>
      <c r="H342" s="167"/>
      <c r="I342" s="167"/>
      <c r="J342" s="167"/>
      <c r="K342" s="167"/>
      <c r="L342" s="167"/>
      <c r="M342" s="167"/>
      <c r="N342" s="167"/>
      <c r="O342" s="167"/>
      <c r="P342" s="167"/>
      <c r="Q342" s="167"/>
      <c r="R342" s="167"/>
      <c r="S342" s="167"/>
      <c r="T342" s="167"/>
    </row>
    <row r="343" spans="1:20" ht="39.950000000000003" customHeight="1" x14ac:dyDescent="0.25">
      <c r="A343" s="167"/>
      <c r="B343" s="57"/>
      <c r="C343" s="57"/>
      <c r="D343" s="57"/>
      <c r="E343" s="167"/>
      <c r="F343" s="167"/>
      <c r="G343" s="167"/>
      <c r="H343" s="167"/>
      <c r="I343" s="167"/>
      <c r="J343" s="167"/>
      <c r="K343" s="167"/>
      <c r="L343" s="167"/>
      <c r="M343" s="167"/>
      <c r="N343" s="167"/>
      <c r="O343" s="167"/>
      <c r="P343" s="167"/>
      <c r="Q343" s="167"/>
      <c r="R343" s="167"/>
      <c r="S343" s="167"/>
      <c r="T343" s="167"/>
    </row>
    <row r="344" spans="1:20" ht="39.950000000000003" customHeight="1" x14ac:dyDescent="0.25">
      <c r="A344" s="167"/>
      <c r="B344" s="57"/>
      <c r="C344" s="57"/>
      <c r="D344" s="57"/>
      <c r="E344" s="167"/>
      <c r="F344" s="167"/>
      <c r="G344" s="167"/>
      <c r="H344" s="167"/>
      <c r="I344" s="167"/>
      <c r="J344" s="167"/>
      <c r="K344" s="167"/>
      <c r="L344" s="167"/>
      <c r="M344" s="167"/>
      <c r="N344" s="167"/>
      <c r="O344" s="167"/>
      <c r="P344" s="167"/>
      <c r="Q344" s="167"/>
      <c r="R344" s="167"/>
      <c r="S344" s="167"/>
      <c r="T344" s="167"/>
    </row>
    <row r="345" spans="1:20" ht="39.950000000000003" customHeight="1" x14ac:dyDescent="0.25">
      <c r="A345" s="167"/>
      <c r="B345" s="57"/>
      <c r="C345" s="57"/>
      <c r="D345" s="57"/>
      <c r="E345" s="167"/>
      <c r="F345" s="167"/>
      <c r="G345" s="167"/>
      <c r="H345" s="167"/>
      <c r="I345" s="167"/>
      <c r="J345" s="167"/>
      <c r="K345" s="167"/>
      <c r="L345" s="167"/>
      <c r="M345" s="167"/>
      <c r="N345" s="167"/>
      <c r="O345" s="167"/>
      <c r="P345" s="167"/>
      <c r="Q345" s="167"/>
      <c r="R345" s="167"/>
      <c r="S345" s="167"/>
      <c r="T345" s="167"/>
    </row>
    <row r="346" spans="1:20" ht="39.950000000000003" customHeight="1" x14ac:dyDescent="0.25">
      <c r="A346" s="167"/>
      <c r="B346" s="57"/>
      <c r="C346" s="57"/>
      <c r="D346" s="57"/>
      <c r="E346" s="167"/>
      <c r="F346" s="167"/>
      <c r="G346" s="167"/>
      <c r="H346" s="167"/>
      <c r="I346" s="167"/>
      <c r="J346" s="167"/>
      <c r="K346" s="167"/>
      <c r="L346" s="167"/>
      <c r="M346" s="167"/>
      <c r="N346" s="167"/>
      <c r="O346" s="167"/>
      <c r="P346" s="167"/>
      <c r="Q346" s="167"/>
      <c r="R346" s="167"/>
      <c r="S346" s="167"/>
      <c r="T346" s="167"/>
    </row>
    <row r="347" spans="1:20" ht="39.950000000000003" customHeight="1" x14ac:dyDescent="0.25">
      <c r="A347" s="167"/>
      <c r="B347" s="57"/>
      <c r="C347" s="57"/>
      <c r="D347" s="57"/>
      <c r="E347" s="167"/>
      <c r="F347" s="167"/>
      <c r="G347" s="167"/>
      <c r="H347" s="167"/>
      <c r="I347" s="167"/>
      <c r="J347" s="167"/>
      <c r="K347" s="167"/>
      <c r="L347" s="167"/>
      <c r="M347" s="167"/>
      <c r="N347" s="167"/>
      <c r="O347" s="167"/>
      <c r="P347" s="167"/>
      <c r="Q347" s="167"/>
      <c r="R347" s="167"/>
      <c r="S347" s="167"/>
      <c r="T347" s="167"/>
    </row>
    <row r="348" spans="1:20" ht="39.950000000000003" customHeight="1" x14ac:dyDescent="0.25">
      <c r="A348" s="167"/>
      <c r="B348" s="57"/>
      <c r="C348" s="57"/>
      <c r="D348" s="57"/>
      <c r="E348" s="167"/>
      <c r="F348" s="167"/>
      <c r="G348" s="167"/>
      <c r="H348" s="167"/>
      <c r="I348" s="167"/>
      <c r="J348" s="167"/>
      <c r="K348" s="167"/>
      <c r="L348" s="167"/>
      <c r="M348" s="167"/>
      <c r="N348" s="167"/>
      <c r="O348" s="167"/>
      <c r="P348" s="167"/>
      <c r="Q348" s="167"/>
      <c r="R348" s="167"/>
      <c r="S348" s="167"/>
      <c r="T348" s="167"/>
    </row>
    <row r="349" spans="1:20" ht="39.950000000000003" customHeight="1" x14ac:dyDescent="0.25">
      <c r="A349" s="167"/>
      <c r="B349" s="57"/>
      <c r="C349" s="57"/>
      <c r="D349" s="57"/>
      <c r="E349" s="167"/>
      <c r="F349" s="167"/>
      <c r="G349" s="167"/>
      <c r="H349" s="167"/>
      <c r="I349" s="167"/>
      <c r="J349" s="167"/>
      <c r="K349" s="167"/>
      <c r="L349" s="167"/>
      <c r="M349" s="167"/>
      <c r="N349" s="167"/>
      <c r="O349" s="167"/>
      <c r="P349" s="167"/>
      <c r="Q349" s="167"/>
      <c r="R349" s="167"/>
      <c r="S349" s="167"/>
      <c r="T349" s="167"/>
    </row>
    <row r="350" spans="1:20" ht="39.950000000000003" customHeight="1" x14ac:dyDescent="0.25">
      <c r="A350" s="167"/>
      <c r="B350" s="57"/>
      <c r="C350" s="57"/>
      <c r="D350" s="57"/>
      <c r="E350" s="167"/>
      <c r="F350" s="167"/>
      <c r="G350" s="167"/>
      <c r="H350" s="167"/>
      <c r="I350" s="167"/>
      <c r="J350" s="167"/>
      <c r="K350" s="167"/>
      <c r="L350" s="167"/>
      <c r="M350" s="167"/>
      <c r="N350" s="167"/>
      <c r="O350" s="167"/>
      <c r="P350" s="167"/>
      <c r="Q350" s="167"/>
      <c r="R350" s="167"/>
      <c r="S350" s="167"/>
      <c r="T350" s="167"/>
    </row>
    <row r="351" spans="1:20" ht="39.950000000000003" customHeight="1" x14ac:dyDescent="0.25">
      <c r="A351" s="167"/>
      <c r="B351" s="57"/>
      <c r="C351" s="57"/>
      <c r="D351" s="57"/>
      <c r="E351" s="167"/>
      <c r="F351" s="167"/>
      <c r="G351" s="167"/>
      <c r="H351" s="167"/>
      <c r="I351" s="167"/>
      <c r="J351" s="167"/>
      <c r="K351" s="167"/>
      <c r="L351" s="167"/>
      <c r="M351" s="167"/>
      <c r="N351" s="167"/>
      <c r="O351" s="167"/>
      <c r="P351" s="167"/>
      <c r="Q351" s="167"/>
      <c r="R351" s="167"/>
      <c r="S351" s="167"/>
      <c r="T351" s="167"/>
    </row>
    <row r="352" spans="1:20" ht="39.950000000000003" customHeight="1" x14ac:dyDescent="0.25">
      <c r="A352" s="167"/>
      <c r="B352" s="57"/>
      <c r="C352" s="57"/>
      <c r="D352" s="57"/>
      <c r="E352" s="167"/>
      <c r="F352" s="167"/>
      <c r="G352" s="167"/>
      <c r="H352" s="167"/>
      <c r="I352" s="167"/>
      <c r="J352" s="167"/>
      <c r="K352" s="167"/>
      <c r="L352" s="167"/>
      <c r="M352" s="167"/>
      <c r="N352" s="167"/>
      <c r="O352" s="167"/>
      <c r="P352" s="167"/>
      <c r="Q352" s="167"/>
      <c r="R352" s="167"/>
      <c r="S352" s="167"/>
      <c r="T352" s="167"/>
    </row>
    <row r="353" spans="1:20" ht="39.950000000000003" customHeight="1" x14ac:dyDescent="0.25">
      <c r="A353" s="167"/>
      <c r="B353" s="57"/>
      <c r="C353" s="57"/>
      <c r="D353" s="57"/>
      <c r="E353" s="167"/>
      <c r="F353" s="167"/>
      <c r="G353" s="167"/>
      <c r="H353" s="167"/>
      <c r="I353" s="167"/>
      <c r="J353" s="167"/>
      <c r="K353" s="167"/>
      <c r="L353" s="167"/>
      <c r="M353" s="167"/>
      <c r="N353" s="167"/>
      <c r="O353" s="167"/>
      <c r="P353" s="167"/>
      <c r="Q353" s="167"/>
      <c r="R353" s="167"/>
      <c r="S353" s="167"/>
      <c r="T353" s="167"/>
    </row>
    <row r="354" spans="1:20" ht="39.950000000000003" customHeight="1" x14ac:dyDescent="0.25">
      <c r="A354" s="167"/>
      <c r="B354" s="57"/>
      <c r="C354" s="57"/>
      <c r="D354" s="57"/>
      <c r="E354" s="167"/>
      <c r="F354" s="167"/>
      <c r="G354" s="167"/>
      <c r="H354" s="167"/>
      <c r="I354" s="167"/>
      <c r="J354" s="167"/>
      <c r="K354" s="167"/>
      <c r="L354" s="167"/>
      <c r="M354" s="167"/>
      <c r="N354" s="167"/>
      <c r="O354" s="167"/>
      <c r="P354" s="167"/>
      <c r="Q354" s="167"/>
      <c r="R354" s="167"/>
      <c r="S354" s="167"/>
      <c r="T354" s="167"/>
    </row>
    <row r="355" spans="1:20" ht="39.950000000000003" customHeight="1" x14ac:dyDescent="0.25">
      <c r="A355" s="167"/>
      <c r="B355" s="57"/>
      <c r="C355" s="57"/>
      <c r="D355" s="57"/>
      <c r="E355" s="167"/>
      <c r="F355" s="167"/>
      <c r="G355" s="167"/>
      <c r="H355" s="167"/>
      <c r="I355" s="167"/>
      <c r="J355" s="167"/>
      <c r="K355" s="167"/>
      <c r="L355" s="167"/>
      <c r="M355" s="167"/>
      <c r="N355" s="167"/>
      <c r="O355" s="167"/>
      <c r="P355" s="167"/>
      <c r="Q355" s="167"/>
      <c r="R355" s="167"/>
      <c r="S355" s="167"/>
      <c r="T355" s="167"/>
    </row>
    <row r="356" spans="1:20" ht="39.950000000000003" customHeight="1" x14ac:dyDescent="0.25">
      <c r="A356" s="167"/>
      <c r="B356" s="57"/>
      <c r="C356" s="57"/>
      <c r="D356" s="57"/>
      <c r="E356" s="167"/>
      <c r="F356" s="167"/>
      <c r="G356" s="167"/>
      <c r="H356" s="167"/>
      <c r="I356" s="167"/>
      <c r="J356" s="167"/>
      <c r="K356" s="167"/>
      <c r="L356" s="167"/>
      <c r="M356" s="167"/>
      <c r="N356" s="167"/>
      <c r="O356" s="167"/>
      <c r="P356" s="167"/>
      <c r="Q356" s="167"/>
      <c r="R356" s="167"/>
      <c r="S356" s="167"/>
      <c r="T356" s="167"/>
    </row>
    <row r="357" spans="1:20" ht="39.950000000000003" customHeight="1" x14ac:dyDescent="0.25">
      <c r="A357" s="167"/>
      <c r="B357" s="57"/>
      <c r="C357" s="57"/>
      <c r="D357" s="57"/>
      <c r="E357" s="167"/>
      <c r="F357" s="167"/>
      <c r="G357" s="167"/>
      <c r="H357" s="167"/>
      <c r="I357" s="167"/>
      <c r="J357" s="167"/>
      <c r="K357" s="167"/>
      <c r="L357" s="167"/>
      <c r="M357" s="167"/>
      <c r="N357" s="167"/>
      <c r="O357" s="167"/>
      <c r="P357" s="167"/>
      <c r="Q357" s="167"/>
      <c r="R357" s="167"/>
      <c r="S357" s="167"/>
      <c r="T357" s="167"/>
    </row>
    <row r="358" spans="1:20" ht="39.950000000000003" customHeight="1" x14ac:dyDescent="0.25">
      <c r="A358" s="167"/>
      <c r="B358" s="57"/>
      <c r="C358" s="57"/>
      <c r="D358" s="57"/>
      <c r="E358" s="167"/>
      <c r="F358" s="167"/>
      <c r="G358" s="167"/>
      <c r="H358" s="167"/>
      <c r="I358" s="167"/>
      <c r="J358" s="167"/>
      <c r="K358" s="167"/>
      <c r="L358" s="167"/>
      <c r="M358" s="167"/>
      <c r="N358" s="167"/>
      <c r="O358" s="167"/>
      <c r="P358" s="167"/>
      <c r="Q358" s="167"/>
      <c r="R358" s="167"/>
      <c r="S358" s="167"/>
      <c r="T358" s="167"/>
    </row>
    <row r="359" spans="1:20" ht="39.950000000000003" customHeight="1" x14ac:dyDescent="0.25">
      <c r="A359" s="167"/>
      <c r="B359" s="57"/>
      <c r="C359" s="57"/>
      <c r="D359" s="57"/>
      <c r="E359" s="167"/>
      <c r="F359" s="167"/>
      <c r="G359" s="167"/>
      <c r="H359" s="167"/>
      <c r="I359" s="167"/>
      <c r="J359" s="167"/>
      <c r="K359" s="167"/>
      <c r="L359" s="167"/>
      <c r="M359" s="167"/>
      <c r="N359" s="167"/>
      <c r="O359" s="167"/>
      <c r="P359" s="167"/>
      <c r="Q359" s="167"/>
      <c r="R359" s="167"/>
      <c r="S359" s="167"/>
      <c r="T359" s="167"/>
    </row>
    <row r="360" spans="1:20" ht="39.950000000000003" customHeight="1" x14ac:dyDescent="0.25">
      <c r="A360" s="167"/>
      <c r="B360" s="57"/>
      <c r="C360" s="57"/>
      <c r="D360" s="57"/>
      <c r="E360" s="167"/>
      <c r="F360" s="167"/>
      <c r="G360" s="167"/>
      <c r="H360" s="167"/>
      <c r="I360" s="167"/>
      <c r="J360" s="167"/>
      <c r="K360" s="167"/>
      <c r="L360" s="167"/>
      <c r="M360" s="167"/>
      <c r="N360" s="167"/>
      <c r="O360" s="167"/>
      <c r="P360" s="167"/>
      <c r="Q360" s="167"/>
      <c r="R360" s="167"/>
      <c r="S360" s="167"/>
      <c r="T360" s="167"/>
    </row>
    <row r="361" spans="1:20" ht="39.950000000000003" customHeight="1" x14ac:dyDescent="0.25">
      <c r="A361" s="167"/>
      <c r="B361" s="57"/>
      <c r="C361" s="57"/>
      <c r="D361" s="57"/>
      <c r="E361" s="167"/>
      <c r="F361" s="167"/>
      <c r="G361" s="167"/>
      <c r="H361" s="167"/>
      <c r="I361" s="167"/>
      <c r="J361" s="167"/>
      <c r="K361" s="167"/>
      <c r="L361" s="167"/>
      <c r="M361" s="167"/>
      <c r="N361" s="167"/>
      <c r="O361" s="167"/>
      <c r="P361" s="167"/>
      <c r="Q361" s="167"/>
      <c r="R361" s="167"/>
      <c r="S361" s="167"/>
      <c r="T361" s="167"/>
    </row>
    <row r="362" spans="1:20" ht="39.950000000000003" customHeight="1" x14ac:dyDescent="0.25">
      <c r="A362" s="167"/>
      <c r="B362" s="57"/>
      <c r="C362" s="57"/>
      <c r="D362" s="57"/>
      <c r="E362" s="167"/>
      <c r="F362" s="167"/>
      <c r="G362" s="167"/>
      <c r="H362" s="167"/>
      <c r="I362" s="167"/>
      <c r="J362" s="167"/>
      <c r="K362" s="167"/>
      <c r="L362" s="167"/>
      <c r="M362" s="167"/>
      <c r="N362" s="167"/>
      <c r="O362" s="167"/>
      <c r="P362" s="167"/>
      <c r="Q362" s="167"/>
      <c r="R362" s="167"/>
      <c r="S362" s="167"/>
      <c r="T362" s="167"/>
    </row>
    <row r="363" spans="1:20" ht="39.950000000000003" customHeight="1" x14ac:dyDescent="0.25">
      <c r="A363" s="167"/>
      <c r="B363" s="57"/>
      <c r="C363" s="57"/>
      <c r="D363" s="57"/>
      <c r="E363" s="167"/>
      <c r="F363" s="167"/>
      <c r="G363" s="167"/>
      <c r="H363" s="167"/>
      <c r="I363" s="167"/>
      <c r="J363" s="167"/>
      <c r="K363" s="167"/>
      <c r="L363" s="167"/>
      <c r="M363" s="167"/>
      <c r="N363" s="167"/>
      <c r="O363" s="167"/>
      <c r="P363" s="167"/>
      <c r="Q363" s="167"/>
      <c r="R363" s="167"/>
      <c r="S363" s="167"/>
      <c r="T363" s="167"/>
    </row>
    <row r="364" spans="1:20" ht="39.950000000000003" customHeight="1" x14ac:dyDescent="0.25">
      <c r="A364" s="167"/>
      <c r="B364" s="57"/>
      <c r="C364" s="57"/>
      <c r="D364" s="57"/>
      <c r="E364" s="167"/>
      <c r="F364" s="167"/>
      <c r="G364" s="167"/>
      <c r="H364" s="167"/>
      <c r="I364" s="167"/>
      <c r="J364" s="167"/>
      <c r="K364" s="167"/>
      <c r="L364" s="167"/>
      <c r="M364" s="167"/>
      <c r="N364" s="167"/>
      <c r="O364" s="167"/>
      <c r="P364" s="167"/>
      <c r="Q364" s="167"/>
      <c r="R364" s="167"/>
      <c r="S364" s="167"/>
      <c r="T364" s="167"/>
    </row>
    <row r="365" spans="1:20" ht="39.950000000000003" customHeight="1" x14ac:dyDescent="0.25">
      <c r="A365" s="167"/>
      <c r="B365" s="57"/>
      <c r="C365" s="57"/>
      <c r="D365" s="57"/>
      <c r="E365" s="167"/>
      <c r="F365" s="167"/>
      <c r="G365" s="167"/>
      <c r="H365" s="167"/>
      <c r="I365" s="167"/>
      <c r="J365" s="167"/>
      <c r="K365" s="167"/>
      <c r="L365" s="167"/>
      <c r="M365" s="167"/>
      <c r="N365" s="167"/>
      <c r="O365" s="167"/>
      <c r="P365" s="167"/>
      <c r="Q365" s="167"/>
      <c r="R365" s="167"/>
      <c r="S365" s="167"/>
      <c r="T365" s="167"/>
    </row>
    <row r="366" spans="1:20" ht="39.950000000000003" customHeight="1" x14ac:dyDescent="0.25">
      <c r="A366" s="167"/>
      <c r="B366" s="57"/>
      <c r="C366" s="57"/>
      <c r="D366" s="57"/>
      <c r="E366" s="167"/>
      <c r="F366" s="167"/>
      <c r="G366" s="167"/>
      <c r="H366" s="167"/>
      <c r="I366" s="167"/>
      <c r="J366" s="167"/>
      <c r="K366" s="167"/>
      <c r="L366" s="167"/>
      <c r="M366" s="167"/>
      <c r="N366" s="167"/>
      <c r="O366" s="167"/>
      <c r="P366" s="167"/>
      <c r="Q366" s="167"/>
      <c r="R366" s="167"/>
      <c r="S366" s="167"/>
      <c r="T366" s="167"/>
    </row>
    <row r="367" spans="1:20" ht="39.950000000000003" customHeight="1" x14ac:dyDescent="0.25">
      <c r="A367" s="167"/>
      <c r="B367" s="57"/>
      <c r="C367" s="57"/>
      <c r="D367" s="57"/>
      <c r="E367" s="167"/>
      <c r="F367" s="167"/>
      <c r="G367" s="167"/>
      <c r="H367" s="167"/>
      <c r="I367" s="167"/>
      <c r="J367" s="167"/>
      <c r="K367" s="167"/>
      <c r="L367" s="167"/>
      <c r="M367" s="167"/>
      <c r="N367" s="167"/>
      <c r="O367" s="167"/>
      <c r="P367" s="167"/>
      <c r="Q367" s="167"/>
      <c r="R367" s="167"/>
      <c r="S367" s="167"/>
      <c r="T367" s="167"/>
    </row>
    <row r="368" spans="1:20" ht="39.950000000000003" customHeight="1" x14ac:dyDescent="0.25">
      <c r="A368" s="167"/>
      <c r="B368" s="57"/>
      <c r="C368" s="57"/>
      <c r="D368" s="57"/>
      <c r="E368" s="167"/>
      <c r="F368" s="167"/>
      <c r="G368" s="167"/>
      <c r="H368" s="167"/>
      <c r="I368" s="167"/>
      <c r="J368" s="167"/>
      <c r="K368" s="167"/>
      <c r="L368" s="167"/>
      <c r="M368" s="167"/>
      <c r="N368" s="167"/>
      <c r="O368" s="167"/>
      <c r="P368" s="167"/>
      <c r="Q368" s="167"/>
      <c r="R368" s="167"/>
      <c r="S368" s="167"/>
      <c r="T368" s="167"/>
    </row>
    <row r="369" spans="1:20" ht="39.950000000000003" customHeight="1" x14ac:dyDescent="0.25">
      <c r="A369" s="167"/>
      <c r="B369" s="57"/>
      <c r="C369" s="57"/>
      <c r="D369" s="57"/>
      <c r="E369" s="167"/>
      <c r="F369" s="167"/>
      <c r="G369" s="167"/>
      <c r="H369" s="167"/>
      <c r="I369" s="167"/>
      <c r="J369" s="167"/>
      <c r="K369" s="167"/>
      <c r="L369" s="167"/>
      <c r="M369" s="167"/>
      <c r="N369" s="167"/>
      <c r="O369" s="167"/>
      <c r="P369" s="167"/>
      <c r="Q369" s="167"/>
      <c r="R369" s="167"/>
      <c r="S369" s="167"/>
      <c r="T369" s="167"/>
    </row>
    <row r="370" spans="1:20" ht="39.950000000000003" customHeight="1" x14ac:dyDescent="0.25">
      <c r="A370" s="167"/>
      <c r="B370" s="57"/>
      <c r="C370" s="57"/>
      <c r="D370" s="57"/>
      <c r="E370" s="167"/>
      <c r="F370" s="167"/>
      <c r="G370" s="167"/>
      <c r="H370" s="167"/>
      <c r="I370" s="167"/>
      <c r="J370" s="167"/>
      <c r="K370" s="167"/>
      <c r="L370" s="167"/>
      <c r="M370" s="167"/>
      <c r="N370" s="167"/>
      <c r="O370" s="167"/>
      <c r="P370" s="167"/>
      <c r="Q370" s="167"/>
      <c r="R370" s="167"/>
      <c r="S370" s="167"/>
      <c r="T370" s="167"/>
    </row>
    <row r="371" spans="1:20" ht="39.950000000000003" customHeight="1" x14ac:dyDescent="0.25">
      <c r="A371" s="167"/>
      <c r="B371" s="57"/>
      <c r="C371" s="57"/>
      <c r="D371" s="57"/>
      <c r="E371" s="167"/>
      <c r="F371" s="167"/>
      <c r="G371" s="167"/>
      <c r="H371" s="167"/>
      <c r="I371" s="167"/>
      <c r="J371" s="167"/>
      <c r="K371" s="167"/>
      <c r="L371" s="167"/>
      <c r="M371" s="167"/>
      <c r="N371" s="167"/>
      <c r="O371" s="167"/>
      <c r="P371" s="167"/>
      <c r="Q371" s="167"/>
      <c r="R371" s="167"/>
      <c r="S371" s="167"/>
      <c r="T371" s="167"/>
    </row>
    <row r="372" spans="1:20" ht="39.950000000000003" customHeight="1" x14ac:dyDescent="0.25">
      <c r="A372" s="167"/>
      <c r="B372" s="57"/>
      <c r="C372" s="57"/>
      <c r="D372" s="57"/>
      <c r="E372" s="167"/>
      <c r="F372" s="167"/>
      <c r="G372" s="167"/>
      <c r="H372" s="167"/>
      <c r="I372" s="167"/>
      <c r="J372" s="167"/>
      <c r="K372" s="167"/>
      <c r="L372" s="167"/>
      <c r="M372" s="167"/>
      <c r="N372" s="167"/>
      <c r="O372" s="167"/>
      <c r="P372" s="167"/>
      <c r="Q372" s="167"/>
      <c r="R372" s="167"/>
      <c r="S372" s="167"/>
      <c r="T372" s="167"/>
    </row>
    <row r="373" spans="1:20" ht="39.950000000000003" customHeight="1" x14ac:dyDescent="0.25">
      <c r="A373" s="167"/>
      <c r="B373" s="57"/>
      <c r="C373" s="57"/>
      <c r="D373" s="57"/>
      <c r="E373" s="167"/>
      <c r="F373" s="167"/>
      <c r="G373" s="167"/>
      <c r="H373" s="167"/>
      <c r="I373" s="167"/>
      <c r="J373" s="167"/>
      <c r="K373" s="167"/>
      <c r="L373" s="167"/>
      <c r="M373" s="167"/>
      <c r="N373" s="167"/>
      <c r="O373" s="167"/>
      <c r="P373" s="167"/>
      <c r="Q373" s="167"/>
      <c r="R373" s="167"/>
      <c r="S373" s="167"/>
      <c r="T373" s="167"/>
    </row>
    <row r="374" spans="1:20" ht="39.950000000000003" customHeight="1" x14ac:dyDescent="0.25">
      <c r="A374" s="167"/>
      <c r="B374" s="57"/>
      <c r="C374" s="57"/>
      <c r="D374" s="57"/>
      <c r="E374" s="167"/>
      <c r="F374" s="167"/>
      <c r="G374" s="167"/>
      <c r="H374" s="167"/>
      <c r="I374" s="167"/>
      <c r="J374" s="167"/>
      <c r="K374" s="167"/>
      <c r="L374" s="167"/>
      <c r="M374" s="167"/>
      <c r="N374" s="167"/>
      <c r="O374" s="167"/>
      <c r="P374" s="167"/>
      <c r="Q374" s="167"/>
      <c r="R374" s="167"/>
      <c r="S374" s="167"/>
      <c r="T374" s="167"/>
    </row>
    <row r="375" spans="1:20" ht="39.950000000000003" customHeight="1" x14ac:dyDescent="0.25">
      <c r="A375" s="167"/>
      <c r="B375" s="57"/>
      <c r="C375" s="57"/>
      <c r="D375" s="57"/>
      <c r="E375" s="167"/>
      <c r="F375" s="167"/>
      <c r="G375" s="167"/>
      <c r="H375" s="167"/>
      <c r="I375" s="167"/>
      <c r="J375" s="167"/>
      <c r="K375" s="167"/>
      <c r="L375" s="167"/>
      <c r="M375" s="167"/>
      <c r="N375" s="167"/>
      <c r="O375" s="167"/>
      <c r="P375" s="167"/>
      <c r="Q375" s="167"/>
      <c r="R375" s="167"/>
      <c r="S375" s="167"/>
      <c r="T375" s="167"/>
    </row>
    <row r="376" spans="1:20" ht="39.950000000000003" customHeight="1" x14ac:dyDescent="0.25">
      <c r="A376" s="167"/>
      <c r="B376" s="57"/>
      <c r="C376" s="57"/>
      <c r="D376" s="57"/>
      <c r="E376" s="167"/>
      <c r="F376" s="167"/>
      <c r="G376" s="167"/>
      <c r="H376" s="167"/>
      <c r="I376" s="167"/>
      <c r="J376" s="167"/>
      <c r="K376" s="167"/>
      <c r="L376" s="167"/>
      <c r="M376" s="167"/>
      <c r="N376" s="167"/>
      <c r="O376" s="167"/>
      <c r="P376" s="167"/>
      <c r="Q376" s="167"/>
      <c r="R376" s="167"/>
      <c r="S376" s="167"/>
      <c r="T376" s="167"/>
    </row>
    <row r="377" spans="1:20" ht="39.950000000000003" customHeight="1" x14ac:dyDescent="0.25">
      <c r="A377" s="167"/>
      <c r="B377" s="57"/>
      <c r="C377" s="57"/>
      <c r="D377" s="57"/>
      <c r="E377" s="167"/>
      <c r="F377" s="167"/>
      <c r="G377" s="167"/>
      <c r="H377" s="167"/>
      <c r="I377" s="167"/>
      <c r="J377" s="167"/>
      <c r="K377" s="167"/>
      <c r="L377" s="167"/>
      <c r="M377" s="167"/>
      <c r="N377" s="167"/>
      <c r="O377" s="167"/>
      <c r="P377" s="167"/>
      <c r="Q377" s="167"/>
      <c r="R377" s="167"/>
      <c r="S377" s="167"/>
      <c r="T377" s="167"/>
    </row>
    <row r="378" spans="1:20" ht="39.950000000000003" customHeight="1" x14ac:dyDescent="0.25">
      <c r="A378" s="167"/>
      <c r="B378" s="57"/>
      <c r="C378" s="57"/>
      <c r="D378" s="57"/>
      <c r="E378" s="167"/>
      <c r="F378" s="167"/>
      <c r="G378" s="167"/>
      <c r="H378" s="167"/>
      <c r="I378" s="167"/>
      <c r="J378" s="167"/>
      <c r="K378" s="167"/>
      <c r="L378" s="167"/>
      <c r="M378" s="167"/>
      <c r="N378" s="167"/>
      <c r="O378" s="167"/>
      <c r="P378" s="167"/>
      <c r="Q378" s="167"/>
      <c r="R378" s="167"/>
      <c r="S378" s="167"/>
      <c r="T378" s="167"/>
    </row>
    <row r="379" spans="1:20" ht="39.950000000000003" customHeight="1" x14ac:dyDescent="0.25">
      <c r="A379" s="167"/>
      <c r="B379" s="57"/>
      <c r="C379" s="57"/>
      <c r="D379" s="57"/>
      <c r="E379" s="167"/>
      <c r="F379" s="167"/>
      <c r="G379" s="167"/>
      <c r="H379" s="167"/>
      <c r="I379" s="167"/>
      <c r="J379" s="167"/>
      <c r="K379" s="167"/>
      <c r="L379" s="167"/>
      <c r="M379" s="167"/>
      <c r="N379" s="167"/>
      <c r="O379" s="167"/>
      <c r="P379" s="167"/>
      <c r="Q379" s="167"/>
      <c r="R379" s="167"/>
      <c r="S379" s="167"/>
      <c r="T379" s="167"/>
    </row>
    <row r="380" spans="1:20" ht="39.950000000000003" customHeight="1" x14ac:dyDescent="0.25">
      <c r="A380" s="167"/>
      <c r="B380" s="57"/>
      <c r="C380" s="57"/>
      <c r="D380" s="57"/>
      <c r="E380" s="167"/>
      <c r="F380" s="167"/>
      <c r="G380" s="167"/>
      <c r="H380" s="167"/>
      <c r="I380" s="167"/>
      <c r="J380" s="167"/>
      <c r="K380" s="167"/>
      <c r="L380" s="167"/>
      <c r="M380" s="167"/>
      <c r="N380" s="167"/>
      <c r="O380" s="167"/>
      <c r="P380" s="167"/>
      <c r="Q380" s="167"/>
      <c r="R380" s="167"/>
      <c r="S380" s="167"/>
      <c r="T380" s="167"/>
    </row>
    <row r="381" spans="1:20" ht="39.950000000000003" customHeight="1" x14ac:dyDescent="0.25">
      <c r="A381" s="167"/>
      <c r="B381" s="57"/>
      <c r="C381" s="57"/>
      <c r="D381" s="57"/>
      <c r="E381" s="167"/>
      <c r="F381" s="167"/>
      <c r="G381" s="167"/>
      <c r="H381" s="167"/>
      <c r="I381" s="167"/>
      <c r="J381" s="167"/>
      <c r="K381" s="167"/>
      <c r="L381" s="167"/>
      <c r="M381" s="167"/>
      <c r="N381" s="167"/>
      <c r="O381" s="167"/>
      <c r="P381" s="167"/>
      <c r="Q381" s="167"/>
      <c r="R381" s="167"/>
      <c r="S381" s="167"/>
      <c r="T381" s="167"/>
    </row>
    <row r="382" spans="1:20" ht="39.950000000000003" customHeight="1" x14ac:dyDescent="0.25">
      <c r="A382" s="167"/>
      <c r="B382" s="57"/>
      <c r="C382" s="57"/>
      <c r="D382" s="57"/>
      <c r="E382" s="167"/>
      <c r="F382" s="167"/>
      <c r="G382" s="167"/>
      <c r="H382" s="167"/>
      <c r="I382" s="167"/>
      <c r="J382" s="167"/>
      <c r="K382" s="167"/>
      <c r="L382" s="167"/>
      <c r="M382" s="167"/>
      <c r="N382" s="167"/>
      <c r="O382" s="167"/>
      <c r="P382" s="167"/>
      <c r="Q382" s="167"/>
      <c r="R382" s="167"/>
      <c r="S382" s="167"/>
      <c r="T382" s="167"/>
    </row>
    <row r="383" spans="1:20" ht="39.950000000000003" customHeight="1" x14ac:dyDescent="0.25">
      <c r="A383" s="167"/>
      <c r="B383" s="57"/>
      <c r="C383" s="57"/>
      <c r="D383" s="57"/>
      <c r="E383" s="167"/>
      <c r="F383" s="167"/>
      <c r="G383" s="167"/>
      <c r="H383" s="167"/>
      <c r="I383" s="167"/>
      <c r="J383" s="167"/>
      <c r="K383" s="167"/>
      <c r="L383" s="167"/>
      <c r="M383" s="167"/>
      <c r="N383" s="167"/>
      <c r="O383" s="167"/>
      <c r="P383" s="167"/>
      <c r="Q383" s="167"/>
      <c r="R383" s="167"/>
      <c r="S383" s="167"/>
      <c r="T383" s="167"/>
    </row>
    <row r="384" spans="1:20" ht="39.950000000000003" customHeight="1" x14ac:dyDescent="0.25">
      <c r="A384" s="167"/>
      <c r="B384" s="57"/>
      <c r="C384" s="57"/>
      <c r="D384" s="57"/>
      <c r="E384" s="167"/>
      <c r="F384" s="167"/>
      <c r="G384" s="167"/>
      <c r="H384" s="167"/>
      <c r="I384" s="167"/>
      <c r="J384" s="167"/>
      <c r="K384" s="167"/>
      <c r="L384" s="167"/>
      <c r="M384" s="167"/>
      <c r="N384" s="167"/>
      <c r="O384" s="167"/>
      <c r="P384" s="167"/>
      <c r="Q384" s="167"/>
      <c r="R384" s="167"/>
      <c r="S384" s="167"/>
      <c r="T384" s="167"/>
    </row>
    <row r="385" spans="1:20" ht="39.950000000000003" customHeight="1" x14ac:dyDescent="0.25">
      <c r="A385" s="167"/>
      <c r="B385" s="57"/>
      <c r="C385" s="57"/>
      <c r="D385" s="57"/>
      <c r="E385" s="167"/>
      <c r="F385" s="167"/>
      <c r="G385" s="167"/>
      <c r="H385" s="167"/>
      <c r="I385" s="167"/>
      <c r="J385" s="167"/>
      <c r="K385" s="167"/>
      <c r="L385" s="167"/>
      <c r="M385" s="167"/>
      <c r="N385" s="167"/>
      <c r="O385" s="167"/>
      <c r="P385" s="167"/>
      <c r="Q385" s="167"/>
      <c r="R385" s="167"/>
      <c r="S385" s="167"/>
      <c r="T385" s="167"/>
    </row>
    <row r="386" spans="1:20" ht="39.950000000000003" customHeight="1" x14ac:dyDescent="0.25">
      <c r="A386" s="167"/>
      <c r="B386" s="57"/>
      <c r="C386" s="57"/>
      <c r="D386" s="57"/>
      <c r="E386" s="167"/>
      <c r="F386" s="167"/>
      <c r="G386" s="167"/>
      <c r="H386" s="167"/>
      <c r="I386" s="167"/>
      <c r="J386" s="167"/>
      <c r="K386" s="167"/>
      <c r="L386" s="167"/>
      <c r="M386" s="167"/>
      <c r="N386" s="167"/>
      <c r="O386" s="167"/>
      <c r="P386" s="167"/>
      <c r="Q386" s="167"/>
      <c r="R386" s="167"/>
      <c r="S386" s="167"/>
      <c r="T386" s="167"/>
    </row>
    <row r="387" spans="1:20" ht="39.950000000000003" customHeight="1" x14ac:dyDescent="0.25">
      <c r="A387" s="167"/>
      <c r="B387" s="57"/>
      <c r="C387" s="57"/>
      <c r="D387" s="57"/>
      <c r="E387" s="167"/>
      <c r="F387" s="167"/>
      <c r="G387" s="167"/>
      <c r="H387" s="167"/>
      <c r="I387" s="167"/>
      <c r="J387" s="167"/>
      <c r="K387" s="167"/>
      <c r="L387" s="167"/>
      <c r="M387" s="167"/>
      <c r="N387" s="167"/>
      <c r="O387" s="167"/>
      <c r="P387" s="167"/>
      <c r="Q387" s="167"/>
      <c r="R387" s="167"/>
      <c r="S387" s="167"/>
      <c r="T387" s="167"/>
    </row>
    <row r="388" spans="1:20" ht="39.950000000000003" customHeight="1" x14ac:dyDescent="0.25">
      <c r="A388" s="167"/>
      <c r="B388" s="57"/>
      <c r="C388" s="57"/>
      <c r="D388" s="57"/>
      <c r="E388" s="167"/>
      <c r="F388" s="167"/>
      <c r="G388" s="167"/>
      <c r="H388" s="167"/>
      <c r="I388" s="167"/>
      <c r="J388" s="167"/>
      <c r="K388" s="167"/>
      <c r="L388" s="167"/>
      <c r="M388" s="167"/>
      <c r="N388" s="167"/>
      <c r="O388" s="167"/>
      <c r="P388" s="167"/>
      <c r="Q388" s="167"/>
      <c r="R388" s="167"/>
      <c r="S388" s="167"/>
      <c r="T388" s="167"/>
    </row>
    <row r="389" spans="1:20" ht="39.950000000000003" customHeight="1" x14ac:dyDescent="0.25">
      <c r="A389" s="167"/>
      <c r="B389" s="57"/>
      <c r="C389" s="57"/>
      <c r="D389" s="57"/>
      <c r="E389" s="167"/>
      <c r="F389" s="167"/>
      <c r="G389" s="167"/>
      <c r="H389" s="167"/>
      <c r="I389" s="167"/>
      <c r="J389" s="167"/>
      <c r="K389" s="167"/>
      <c r="L389" s="167"/>
      <c r="M389" s="167"/>
      <c r="N389" s="167"/>
      <c r="O389" s="167"/>
      <c r="P389" s="167"/>
      <c r="Q389" s="167"/>
      <c r="R389" s="167"/>
      <c r="S389" s="167"/>
      <c r="T389" s="167"/>
    </row>
    <row r="390" spans="1:20" ht="39.950000000000003" customHeight="1" x14ac:dyDescent="0.25">
      <c r="A390" s="167"/>
      <c r="B390" s="57"/>
      <c r="C390" s="57"/>
      <c r="D390" s="57"/>
      <c r="E390" s="167"/>
      <c r="F390" s="167"/>
      <c r="G390" s="167"/>
      <c r="H390" s="167"/>
      <c r="I390" s="167"/>
      <c r="J390" s="167"/>
      <c r="K390" s="167"/>
      <c r="L390" s="167"/>
      <c r="M390" s="167"/>
      <c r="N390" s="167"/>
      <c r="O390" s="167"/>
      <c r="P390" s="167"/>
      <c r="Q390" s="167"/>
      <c r="R390" s="167"/>
      <c r="S390" s="167"/>
      <c r="T390" s="167"/>
    </row>
    <row r="391" spans="1:20" ht="39.950000000000003" customHeight="1" x14ac:dyDescent="0.25">
      <c r="A391" s="167"/>
      <c r="B391" s="57"/>
      <c r="C391" s="57"/>
      <c r="D391" s="57"/>
      <c r="E391" s="167"/>
      <c r="F391" s="167"/>
      <c r="G391" s="167"/>
      <c r="H391" s="167"/>
      <c r="I391" s="167"/>
      <c r="J391" s="167"/>
      <c r="K391" s="167"/>
      <c r="L391" s="167"/>
      <c r="M391" s="167"/>
      <c r="N391" s="167"/>
      <c r="O391" s="167"/>
      <c r="P391" s="167"/>
      <c r="Q391" s="167"/>
      <c r="R391" s="167"/>
      <c r="S391" s="167"/>
      <c r="T391" s="167"/>
    </row>
    <row r="392" spans="1:20" ht="39.950000000000003" customHeight="1" x14ac:dyDescent="0.25">
      <c r="A392" s="167"/>
      <c r="B392" s="57"/>
      <c r="C392" s="57"/>
      <c r="D392" s="57"/>
      <c r="E392" s="167"/>
      <c r="F392" s="167"/>
      <c r="G392" s="167"/>
      <c r="H392" s="167"/>
      <c r="I392" s="167"/>
      <c r="J392" s="167"/>
      <c r="K392" s="167"/>
      <c r="L392" s="167"/>
      <c r="M392" s="167"/>
      <c r="N392" s="167"/>
      <c r="O392" s="167"/>
      <c r="P392" s="167"/>
      <c r="Q392" s="167"/>
      <c r="R392" s="167"/>
      <c r="S392" s="167"/>
      <c r="T392" s="167"/>
    </row>
    <row r="393" spans="1:20" ht="39.950000000000003" customHeight="1" x14ac:dyDescent="0.25">
      <c r="A393" s="167"/>
      <c r="B393" s="57"/>
      <c r="C393" s="57"/>
      <c r="D393" s="57"/>
      <c r="E393" s="167"/>
      <c r="F393" s="167"/>
      <c r="G393" s="167"/>
      <c r="H393" s="167"/>
      <c r="I393" s="167"/>
      <c r="J393" s="167"/>
      <c r="K393" s="167"/>
      <c r="L393" s="167"/>
      <c r="M393" s="167"/>
      <c r="N393" s="167"/>
      <c r="O393" s="167"/>
      <c r="P393" s="167"/>
      <c r="Q393" s="167"/>
      <c r="R393" s="167"/>
      <c r="S393" s="167"/>
      <c r="T393" s="167"/>
    </row>
    <row r="394" spans="1:20" ht="39.950000000000003" customHeight="1" x14ac:dyDescent="0.25">
      <c r="A394" s="167"/>
      <c r="B394" s="57"/>
      <c r="C394" s="57"/>
      <c r="D394" s="57"/>
      <c r="E394" s="167"/>
      <c r="F394" s="167"/>
      <c r="G394" s="167"/>
      <c r="H394" s="167"/>
      <c r="I394" s="167"/>
      <c r="J394" s="167"/>
      <c r="K394" s="167"/>
      <c r="L394" s="167"/>
      <c r="M394" s="167"/>
      <c r="N394" s="167"/>
      <c r="O394" s="167"/>
      <c r="P394" s="167"/>
      <c r="Q394" s="167"/>
      <c r="R394" s="167"/>
      <c r="S394" s="167"/>
      <c r="T394" s="167"/>
    </row>
    <row r="395" spans="1:20" ht="39.950000000000003" customHeight="1" x14ac:dyDescent="0.25">
      <c r="A395" s="167"/>
      <c r="B395" s="57"/>
      <c r="C395" s="57"/>
      <c r="D395" s="57"/>
      <c r="E395" s="167"/>
      <c r="F395" s="167"/>
      <c r="G395" s="167"/>
      <c r="H395" s="167"/>
      <c r="I395" s="167"/>
      <c r="J395" s="167"/>
      <c r="K395" s="167"/>
      <c r="L395" s="167"/>
      <c r="M395" s="167"/>
      <c r="N395" s="167"/>
      <c r="O395" s="167"/>
      <c r="P395" s="167"/>
      <c r="Q395" s="167"/>
      <c r="R395" s="167"/>
      <c r="S395" s="167"/>
      <c r="T395" s="167"/>
    </row>
    <row r="396" spans="1:20" ht="39.950000000000003" customHeight="1" x14ac:dyDescent="0.25">
      <c r="A396" s="167"/>
      <c r="B396" s="57"/>
      <c r="C396" s="57"/>
      <c r="D396" s="57"/>
      <c r="E396" s="167"/>
      <c r="F396" s="167"/>
      <c r="G396" s="167"/>
      <c r="H396" s="167"/>
      <c r="I396" s="167"/>
      <c r="J396" s="167"/>
      <c r="K396" s="167"/>
      <c r="L396" s="167"/>
      <c r="M396" s="167"/>
      <c r="N396" s="167"/>
      <c r="O396" s="167"/>
      <c r="P396" s="167"/>
      <c r="Q396" s="167"/>
      <c r="R396" s="167"/>
      <c r="S396" s="167"/>
      <c r="T396" s="167"/>
    </row>
    <row r="397" spans="1:20" ht="39.950000000000003" customHeight="1" x14ac:dyDescent="0.25">
      <c r="A397" s="167"/>
      <c r="B397" s="57"/>
      <c r="C397" s="57"/>
      <c r="D397" s="57"/>
      <c r="E397" s="167"/>
      <c r="F397" s="167"/>
      <c r="G397" s="167"/>
      <c r="H397" s="167"/>
      <c r="I397" s="167"/>
      <c r="J397" s="167"/>
      <c r="K397" s="167"/>
      <c r="L397" s="167"/>
      <c r="M397" s="167"/>
      <c r="N397" s="167"/>
      <c r="O397" s="167"/>
      <c r="P397" s="167"/>
      <c r="Q397" s="167"/>
      <c r="R397" s="167"/>
      <c r="S397" s="167"/>
      <c r="T397" s="167"/>
    </row>
    <row r="398" spans="1:20" ht="39.950000000000003" customHeight="1" x14ac:dyDescent="0.25">
      <c r="A398" s="167"/>
      <c r="B398" s="57"/>
      <c r="C398" s="57"/>
      <c r="D398" s="57"/>
      <c r="E398" s="167"/>
      <c r="F398" s="167"/>
      <c r="G398" s="167"/>
      <c r="H398" s="167"/>
      <c r="I398" s="167"/>
      <c r="J398" s="167"/>
      <c r="K398" s="167"/>
      <c r="L398" s="167"/>
      <c r="M398" s="167"/>
      <c r="N398" s="167"/>
      <c r="O398" s="167"/>
      <c r="P398" s="167"/>
      <c r="Q398" s="167"/>
      <c r="R398" s="167"/>
      <c r="S398" s="167"/>
      <c r="T398" s="167"/>
    </row>
    <row r="399" spans="1:20" ht="39.950000000000003" customHeight="1" x14ac:dyDescent="0.25">
      <c r="A399" s="167"/>
      <c r="B399" s="57"/>
      <c r="C399" s="57"/>
      <c r="D399" s="57"/>
      <c r="E399" s="167"/>
      <c r="F399" s="167"/>
      <c r="G399" s="167"/>
      <c r="H399" s="167"/>
      <c r="I399" s="167"/>
      <c r="J399" s="167"/>
      <c r="K399" s="167"/>
      <c r="L399" s="167"/>
      <c r="M399" s="167"/>
      <c r="N399" s="167"/>
      <c r="O399" s="167"/>
      <c r="P399" s="167"/>
      <c r="Q399" s="167"/>
      <c r="R399" s="167"/>
      <c r="S399" s="167"/>
      <c r="T399" s="167"/>
    </row>
    <row r="400" spans="1:20" ht="39.950000000000003" customHeight="1" x14ac:dyDescent="0.25">
      <c r="A400" s="167"/>
      <c r="B400" s="57"/>
      <c r="C400" s="57"/>
      <c r="D400" s="57"/>
      <c r="E400" s="167"/>
      <c r="F400" s="167"/>
      <c r="G400" s="167"/>
      <c r="H400" s="167"/>
      <c r="I400" s="167"/>
      <c r="J400" s="167"/>
      <c r="K400" s="167"/>
      <c r="L400" s="167"/>
      <c r="M400" s="167"/>
      <c r="N400" s="167"/>
      <c r="O400" s="167"/>
      <c r="P400" s="167"/>
      <c r="Q400" s="167"/>
      <c r="R400" s="167"/>
      <c r="S400" s="167"/>
      <c r="T400" s="167"/>
    </row>
    <row r="401" spans="1:20" ht="39.950000000000003" customHeight="1" x14ac:dyDescent="0.25">
      <c r="A401" s="167"/>
      <c r="B401" s="57"/>
      <c r="C401" s="57"/>
      <c r="D401" s="57"/>
      <c r="E401" s="167"/>
      <c r="F401" s="167"/>
      <c r="G401" s="167"/>
      <c r="H401" s="167"/>
      <c r="I401" s="167"/>
      <c r="J401" s="167"/>
      <c r="K401" s="167"/>
      <c r="L401" s="167"/>
      <c r="M401" s="167"/>
      <c r="N401" s="167"/>
      <c r="O401" s="167"/>
      <c r="P401" s="167"/>
      <c r="Q401" s="167"/>
      <c r="R401" s="167"/>
      <c r="S401" s="167"/>
      <c r="T401" s="167"/>
    </row>
    <row r="402" spans="1:20" ht="39.950000000000003" customHeight="1" x14ac:dyDescent="0.25">
      <c r="A402" s="167"/>
      <c r="B402" s="57"/>
      <c r="C402" s="57"/>
      <c r="D402" s="57"/>
      <c r="E402" s="167"/>
      <c r="F402" s="167"/>
      <c r="G402" s="167"/>
      <c r="H402" s="167"/>
      <c r="I402" s="167"/>
      <c r="J402" s="167"/>
      <c r="K402" s="167"/>
      <c r="L402" s="167"/>
      <c r="M402" s="167"/>
      <c r="N402" s="167"/>
      <c r="O402" s="167"/>
      <c r="P402" s="167"/>
      <c r="Q402" s="167"/>
      <c r="R402" s="167"/>
      <c r="S402" s="167"/>
      <c r="T402" s="167"/>
    </row>
    <row r="403" spans="1:20" ht="39.950000000000003" customHeight="1" x14ac:dyDescent="0.25">
      <c r="A403" s="167"/>
      <c r="B403" s="57"/>
      <c r="C403" s="57"/>
      <c r="D403" s="57"/>
      <c r="E403" s="167"/>
      <c r="F403" s="167"/>
      <c r="G403" s="167"/>
      <c r="H403" s="167"/>
      <c r="I403" s="167"/>
      <c r="J403" s="167"/>
      <c r="K403" s="167"/>
      <c r="L403" s="167"/>
      <c r="M403" s="167"/>
      <c r="N403" s="167"/>
      <c r="O403" s="167"/>
      <c r="P403" s="167"/>
      <c r="Q403" s="167"/>
      <c r="R403" s="167"/>
      <c r="S403" s="167"/>
      <c r="T403" s="167"/>
    </row>
    <row r="404" spans="1:20" ht="39.950000000000003" customHeight="1" x14ac:dyDescent="0.25">
      <c r="A404" s="167"/>
      <c r="B404" s="57"/>
      <c r="C404" s="57"/>
      <c r="D404" s="57"/>
      <c r="E404" s="167"/>
      <c r="F404" s="167"/>
      <c r="G404" s="167"/>
      <c r="H404" s="167"/>
      <c r="I404" s="167"/>
      <c r="J404" s="167"/>
      <c r="K404" s="167"/>
      <c r="L404" s="167"/>
      <c r="M404" s="167"/>
      <c r="N404" s="167"/>
      <c r="O404" s="167"/>
      <c r="P404" s="167"/>
      <c r="Q404" s="167"/>
      <c r="R404" s="167"/>
      <c r="S404" s="167"/>
      <c r="T404" s="167"/>
    </row>
    <row r="405" spans="1:20" ht="39.950000000000003" customHeight="1" x14ac:dyDescent="0.25">
      <c r="A405" s="167"/>
      <c r="B405" s="57"/>
      <c r="C405" s="57"/>
      <c r="D405" s="57"/>
      <c r="E405" s="167"/>
      <c r="F405" s="167"/>
      <c r="G405" s="167"/>
      <c r="H405" s="167"/>
      <c r="I405" s="167"/>
      <c r="J405" s="167"/>
      <c r="K405" s="167"/>
      <c r="L405" s="167"/>
      <c r="M405" s="167"/>
      <c r="N405" s="167"/>
      <c r="O405" s="167"/>
      <c r="P405" s="167"/>
      <c r="Q405" s="167"/>
      <c r="R405" s="167"/>
      <c r="S405" s="167"/>
      <c r="T405" s="167"/>
    </row>
    <row r="406" spans="1:20" ht="39.950000000000003" customHeight="1" x14ac:dyDescent="0.25">
      <c r="A406" s="167"/>
      <c r="B406" s="57"/>
      <c r="C406" s="57"/>
      <c r="D406" s="57"/>
      <c r="E406" s="167"/>
      <c r="F406" s="167"/>
      <c r="G406" s="167"/>
      <c r="H406" s="167"/>
      <c r="I406" s="167"/>
      <c r="J406" s="167"/>
      <c r="K406" s="167"/>
      <c r="L406" s="167"/>
      <c r="M406" s="167"/>
      <c r="N406" s="167"/>
      <c r="O406" s="167"/>
      <c r="P406" s="167"/>
      <c r="Q406" s="167"/>
      <c r="R406" s="167"/>
      <c r="S406" s="167"/>
      <c r="T406" s="167"/>
    </row>
    <row r="407" spans="1:20" ht="39.950000000000003" customHeight="1" x14ac:dyDescent="0.25">
      <c r="A407" s="167"/>
      <c r="B407" s="57"/>
      <c r="C407" s="57"/>
      <c r="D407" s="57"/>
      <c r="E407" s="167"/>
      <c r="F407" s="167"/>
      <c r="G407" s="167"/>
      <c r="H407" s="167"/>
      <c r="I407" s="167"/>
      <c r="J407" s="167"/>
      <c r="K407" s="167"/>
      <c r="L407" s="167"/>
      <c r="M407" s="167"/>
      <c r="N407" s="167"/>
      <c r="O407" s="167"/>
      <c r="P407" s="167"/>
      <c r="Q407" s="167"/>
      <c r="R407" s="167"/>
      <c r="S407" s="167"/>
      <c r="T407" s="167"/>
    </row>
    <row r="408" spans="1:20" ht="39.950000000000003" customHeight="1" x14ac:dyDescent="0.25">
      <c r="A408" s="167"/>
      <c r="B408" s="57"/>
      <c r="C408" s="57"/>
      <c r="D408" s="57"/>
      <c r="E408" s="167"/>
      <c r="F408" s="167"/>
      <c r="G408" s="167"/>
      <c r="H408" s="167"/>
      <c r="I408" s="167"/>
      <c r="J408" s="167"/>
      <c r="K408" s="167"/>
      <c r="L408" s="167"/>
      <c r="M408" s="167"/>
      <c r="N408" s="167"/>
      <c r="O408" s="167"/>
      <c r="P408" s="167"/>
      <c r="Q408" s="167"/>
      <c r="R408" s="167"/>
      <c r="S408" s="167"/>
      <c r="T408" s="167"/>
    </row>
    <row r="409" spans="1:20" ht="39.950000000000003" customHeight="1" x14ac:dyDescent="0.25">
      <c r="A409" s="167"/>
      <c r="B409" s="57"/>
      <c r="C409" s="57"/>
      <c r="D409" s="57"/>
      <c r="E409" s="167"/>
      <c r="F409" s="167"/>
      <c r="G409" s="167"/>
      <c r="H409" s="167"/>
      <c r="I409" s="167"/>
      <c r="J409" s="167"/>
      <c r="K409" s="167"/>
      <c r="L409" s="167"/>
      <c r="M409" s="167"/>
      <c r="N409" s="167"/>
      <c r="O409" s="167"/>
      <c r="P409" s="167"/>
      <c r="Q409" s="167"/>
      <c r="R409" s="167"/>
      <c r="S409" s="167"/>
      <c r="T409" s="167"/>
    </row>
    <row r="410" spans="1:20" ht="39.950000000000003" customHeight="1" x14ac:dyDescent="0.25">
      <c r="A410" s="167"/>
      <c r="B410" s="57"/>
      <c r="C410" s="57"/>
      <c r="D410" s="57"/>
      <c r="E410" s="167"/>
      <c r="F410" s="167"/>
      <c r="G410" s="167"/>
      <c r="H410" s="167"/>
      <c r="I410" s="167"/>
      <c r="J410" s="167"/>
      <c r="K410" s="167"/>
      <c r="L410" s="167"/>
      <c r="M410" s="167"/>
      <c r="N410" s="167"/>
      <c r="O410" s="167"/>
      <c r="P410" s="167"/>
      <c r="Q410" s="167"/>
      <c r="R410" s="167"/>
      <c r="S410" s="167"/>
      <c r="T410" s="167"/>
    </row>
    <row r="411" spans="1:20" ht="39.950000000000003" customHeight="1" x14ac:dyDescent="0.25">
      <c r="A411" s="167"/>
      <c r="B411" s="57"/>
      <c r="C411" s="57"/>
      <c r="D411" s="57"/>
      <c r="E411" s="167"/>
      <c r="F411" s="167"/>
      <c r="G411" s="167"/>
      <c r="H411" s="167"/>
      <c r="I411" s="167"/>
      <c r="J411" s="167"/>
      <c r="K411" s="167"/>
      <c r="L411" s="167"/>
      <c r="M411" s="167"/>
      <c r="N411" s="167"/>
      <c r="O411" s="167"/>
      <c r="P411" s="167"/>
      <c r="Q411" s="167"/>
      <c r="R411" s="167"/>
      <c r="S411" s="167"/>
      <c r="T411" s="167"/>
    </row>
    <row r="412" spans="1:20" ht="39.950000000000003" customHeight="1" x14ac:dyDescent="0.25">
      <c r="A412" s="167"/>
      <c r="B412" s="57"/>
      <c r="C412" s="57"/>
      <c r="D412" s="57"/>
      <c r="E412" s="167"/>
      <c r="F412" s="167"/>
      <c r="G412" s="167"/>
      <c r="H412" s="167"/>
      <c r="I412" s="167"/>
      <c r="J412" s="167"/>
      <c r="K412" s="167"/>
      <c r="L412" s="167"/>
      <c r="M412" s="167"/>
      <c r="N412" s="167"/>
      <c r="O412" s="167"/>
      <c r="P412" s="167"/>
      <c r="Q412" s="167"/>
      <c r="R412" s="167"/>
      <c r="S412" s="167"/>
      <c r="T412" s="167"/>
    </row>
    <row r="413" spans="1:20" ht="39.950000000000003" customHeight="1" x14ac:dyDescent="0.25">
      <c r="A413" s="167"/>
      <c r="B413" s="57"/>
      <c r="C413" s="57"/>
      <c r="D413" s="57"/>
      <c r="E413" s="167"/>
      <c r="F413" s="167"/>
      <c r="G413" s="167"/>
      <c r="H413" s="167"/>
      <c r="I413" s="167"/>
      <c r="J413" s="167"/>
      <c r="K413" s="167"/>
      <c r="L413" s="167"/>
      <c r="M413" s="167"/>
      <c r="N413" s="167"/>
      <c r="O413" s="167"/>
      <c r="P413" s="167"/>
      <c r="Q413" s="167"/>
      <c r="R413" s="167"/>
      <c r="S413" s="167"/>
      <c r="T413" s="167"/>
    </row>
    <row r="414" spans="1:20" ht="39.950000000000003" customHeight="1" x14ac:dyDescent="0.25">
      <c r="A414" s="167"/>
      <c r="B414" s="57"/>
      <c r="C414" s="57"/>
      <c r="D414" s="57"/>
      <c r="E414" s="167"/>
      <c r="F414" s="167"/>
      <c r="G414" s="167"/>
      <c r="H414" s="167"/>
      <c r="I414" s="167"/>
      <c r="J414" s="167"/>
      <c r="K414" s="167"/>
      <c r="L414" s="167"/>
      <c r="M414" s="167"/>
      <c r="N414" s="167"/>
      <c r="O414" s="167"/>
      <c r="P414" s="167"/>
      <c r="Q414" s="167"/>
      <c r="R414" s="167"/>
      <c r="S414" s="167"/>
      <c r="T414" s="167"/>
    </row>
    <row r="415" spans="1:20" ht="39.950000000000003" customHeight="1" x14ac:dyDescent="0.25">
      <c r="A415" s="167"/>
      <c r="B415" s="57"/>
      <c r="C415" s="57"/>
      <c r="D415" s="57"/>
      <c r="E415" s="167"/>
      <c r="F415" s="167"/>
      <c r="G415" s="167"/>
      <c r="H415" s="167"/>
      <c r="I415" s="167"/>
      <c r="J415" s="167"/>
      <c r="K415" s="167"/>
      <c r="L415" s="167"/>
      <c r="M415" s="167"/>
      <c r="N415" s="167"/>
      <c r="O415" s="167"/>
      <c r="P415" s="167"/>
      <c r="Q415" s="167"/>
      <c r="R415" s="167"/>
      <c r="S415" s="167"/>
      <c r="T415" s="167"/>
    </row>
    <row r="416" spans="1:20" ht="39.950000000000003" customHeight="1" x14ac:dyDescent="0.25">
      <c r="A416" s="167"/>
      <c r="B416" s="57"/>
      <c r="C416" s="57"/>
      <c r="D416" s="57"/>
      <c r="E416" s="167"/>
      <c r="F416" s="167"/>
      <c r="G416" s="167"/>
      <c r="H416" s="167"/>
      <c r="I416" s="167"/>
      <c r="J416" s="167"/>
      <c r="K416" s="167"/>
      <c r="L416" s="167"/>
      <c r="M416" s="167"/>
      <c r="N416" s="167"/>
      <c r="O416" s="167"/>
      <c r="P416" s="167"/>
      <c r="Q416" s="167"/>
      <c r="R416" s="167"/>
      <c r="S416" s="167"/>
      <c r="T416" s="167"/>
    </row>
    <row r="417" spans="1:20" ht="39.950000000000003" customHeight="1" x14ac:dyDescent="0.25">
      <c r="A417" s="167"/>
      <c r="B417" s="57"/>
      <c r="C417" s="57"/>
      <c r="D417" s="57"/>
      <c r="E417" s="167"/>
      <c r="F417" s="167"/>
      <c r="G417" s="167"/>
      <c r="H417" s="167"/>
      <c r="I417" s="167"/>
      <c r="J417" s="167"/>
      <c r="K417" s="167"/>
      <c r="L417" s="167"/>
      <c r="M417" s="167"/>
      <c r="N417" s="167"/>
      <c r="O417" s="167"/>
      <c r="P417" s="167"/>
      <c r="Q417" s="167"/>
      <c r="R417" s="167"/>
      <c r="S417" s="167"/>
      <c r="T417" s="167"/>
    </row>
    <row r="418" spans="1:20" ht="39.950000000000003" customHeight="1" x14ac:dyDescent="0.25">
      <c r="A418" s="167"/>
      <c r="B418" s="57"/>
      <c r="C418" s="57"/>
      <c r="D418" s="57"/>
      <c r="E418" s="167"/>
      <c r="F418" s="167"/>
      <c r="G418" s="167"/>
      <c r="H418" s="167"/>
      <c r="I418" s="167"/>
      <c r="J418" s="167"/>
      <c r="K418" s="167"/>
      <c r="L418" s="167"/>
      <c r="M418" s="167"/>
      <c r="N418" s="167"/>
      <c r="O418" s="167"/>
      <c r="P418" s="167"/>
      <c r="Q418" s="167"/>
      <c r="R418" s="167"/>
      <c r="S418" s="167"/>
      <c r="T418" s="167"/>
    </row>
    <row r="419" spans="1:20" ht="39.950000000000003" customHeight="1" x14ac:dyDescent="0.25">
      <c r="A419" s="167"/>
      <c r="B419" s="57"/>
      <c r="C419" s="57"/>
      <c r="D419" s="57"/>
      <c r="E419" s="167"/>
      <c r="F419" s="167"/>
      <c r="G419" s="167"/>
      <c r="H419" s="167"/>
      <c r="I419" s="167"/>
      <c r="J419" s="167"/>
      <c r="K419" s="167"/>
      <c r="L419" s="167"/>
      <c r="M419" s="167"/>
      <c r="N419" s="167"/>
      <c r="O419" s="167"/>
      <c r="P419" s="167"/>
      <c r="Q419" s="167"/>
      <c r="R419" s="167"/>
      <c r="S419" s="167"/>
      <c r="T419" s="167"/>
    </row>
    <row r="420" spans="1:20" ht="39.950000000000003" customHeight="1" x14ac:dyDescent="0.25">
      <c r="A420" s="167"/>
      <c r="B420" s="57"/>
      <c r="C420" s="57"/>
      <c r="D420" s="57"/>
      <c r="E420" s="167"/>
      <c r="F420" s="167"/>
      <c r="G420" s="167"/>
      <c r="H420" s="167"/>
      <c r="I420" s="167"/>
      <c r="J420" s="167"/>
      <c r="K420" s="167"/>
      <c r="L420" s="167"/>
      <c r="M420" s="167"/>
      <c r="N420" s="167"/>
      <c r="O420" s="167"/>
      <c r="P420" s="167"/>
      <c r="Q420" s="167"/>
      <c r="R420" s="167"/>
      <c r="S420" s="167"/>
      <c r="T420" s="167"/>
    </row>
    <row r="421" spans="1:20" ht="39.950000000000003" customHeight="1" x14ac:dyDescent="0.25">
      <c r="A421" s="167"/>
      <c r="B421" s="57"/>
      <c r="C421" s="57"/>
      <c r="D421" s="57"/>
      <c r="E421" s="167"/>
      <c r="F421" s="167"/>
      <c r="G421" s="167"/>
      <c r="H421" s="167"/>
      <c r="I421" s="167"/>
      <c r="J421" s="167"/>
      <c r="K421" s="167"/>
      <c r="L421" s="167"/>
      <c r="M421" s="167"/>
      <c r="N421" s="167"/>
      <c r="O421" s="167"/>
      <c r="P421" s="167"/>
      <c r="Q421" s="167"/>
      <c r="R421" s="167"/>
      <c r="S421" s="167"/>
      <c r="T421" s="167"/>
    </row>
    <row r="422" spans="1:20" ht="39.950000000000003" customHeight="1" x14ac:dyDescent="0.25">
      <c r="A422" s="167"/>
      <c r="B422" s="57"/>
      <c r="C422" s="57"/>
      <c r="D422" s="57"/>
      <c r="E422" s="167"/>
      <c r="F422" s="167"/>
      <c r="G422" s="167"/>
      <c r="H422" s="167"/>
      <c r="I422" s="167"/>
      <c r="J422" s="167"/>
      <c r="K422" s="167"/>
      <c r="L422" s="167"/>
      <c r="M422" s="167"/>
      <c r="N422" s="167"/>
      <c r="O422" s="167"/>
      <c r="P422" s="167"/>
      <c r="Q422" s="167"/>
      <c r="R422" s="167"/>
      <c r="S422" s="167"/>
      <c r="T422" s="167"/>
    </row>
    <row r="423" spans="1:20" ht="39.950000000000003" customHeight="1" x14ac:dyDescent="0.25">
      <c r="A423" s="167"/>
      <c r="B423" s="57"/>
      <c r="C423" s="57"/>
      <c r="D423" s="57"/>
      <c r="E423" s="167"/>
      <c r="F423" s="167"/>
      <c r="G423" s="167"/>
      <c r="H423" s="167"/>
      <c r="I423" s="167"/>
      <c r="J423" s="167"/>
      <c r="K423" s="167"/>
      <c r="L423" s="167"/>
      <c r="M423" s="167"/>
      <c r="N423" s="167"/>
      <c r="O423" s="167"/>
      <c r="P423" s="167"/>
      <c r="Q423" s="167"/>
      <c r="R423" s="167"/>
      <c r="S423" s="167"/>
      <c r="T423" s="167"/>
    </row>
    <row r="424" spans="1:20" ht="39.950000000000003" customHeight="1" x14ac:dyDescent="0.25">
      <c r="A424" s="167"/>
      <c r="B424" s="57"/>
      <c r="C424" s="57"/>
      <c r="D424" s="57"/>
      <c r="E424" s="167"/>
      <c r="F424" s="167"/>
      <c r="G424" s="167"/>
      <c r="H424" s="167"/>
      <c r="I424" s="167"/>
      <c r="J424" s="167"/>
      <c r="K424" s="167"/>
      <c r="L424" s="167"/>
      <c r="M424" s="167"/>
      <c r="N424" s="167"/>
      <c r="O424" s="167"/>
      <c r="P424" s="167"/>
      <c r="Q424" s="167"/>
      <c r="R424" s="167"/>
      <c r="S424" s="167"/>
      <c r="T424" s="167"/>
    </row>
    <row r="425" spans="1:20" ht="39.950000000000003" customHeight="1" x14ac:dyDescent="0.25">
      <c r="A425" s="167"/>
      <c r="B425" s="57"/>
      <c r="C425" s="57"/>
      <c r="D425" s="57"/>
      <c r="E425" s="167"/>
      <c r="F425" s="167"/>
      <c r="G425" s="167"/>
      <c r="H425" s="167"/>
      <c r="I425" s="167"/>
      <c r="J425" s="167"/>
      <c r="K425" s="167"/>
      <c r="L425" s="167"/>
      <c r="M425" s="167"/>
      <c r="N425" s="167"/>
      <c r="O425" s="167"/>
      <c r="P425" s="167"/>
      <c r="Q425" s="167"/>
      <c r="R425" s="167"/>
      <c r="S425" s="167"/>
      <c r="T425" s="167"/>
    </row>
    <row r="426" spans="1:20" ht="39.950000000000003" customHeight="1" x14ac:dyDescent="0.25">
      <c r="A426" s="167"/>
      <c r="B426" s="57"/>
      <c r="C426" s="57"/>
      <c r="D426" s="57"/>
      <c r="E426" s="167"/>
      <c r="F426" s="167"/>
      <c r="G426" s="167"/>
      <c r="H426" s="167"/>
      <c r="I426" s="167"/>
      <c r="J426" s="167"/>
      <c r="K426" s="167"/>
      <c r="L426" s="167"/>
      <c r="M426" s="167"/>
      <c r="N426" s="167"/>
      <c r="O426" s="167"/>
      <c r="P426" s="167"/>
      <c r="Q426" s="167"/>
      <c r="R426" s="167"/>
      <c r="S426" s="167"/>
      <c r="T426" s="167"/>
    </row>
    <row r="427" spans="1:20" ht="39.950000000000003" customHeight="1" x14ac:dyDescent="0.25">
      <c r="A427" s="167"/>
      <c r="B427" s="57"/>
      <c r="C427" s="57"/>
      <c r="D427" s="57"/>
      <c r="E427" s="167"/>
      <c r="F427" s="167"/>
      <c r="G427" s="167"/>
      <c r="H427" s="167"/>
      <c r="I427" s="167"/>
      <c r="J427" s="167"/>
      <c r="K427" s="167"/>
      <c r="L427" s="167"/>
      <c r="M427" s="167"/>
      <c r="N427" s="167"/>
      <c r="O427" s="167"/>
      <c r="P427" s="167"/>
      <c r="Q427" s="167"/>
      <c r="R427" s="167"/>
      <c r="S427" s="167"/>
      <c r="T427" s="167"/>
    </row>
    <row r="428" spans="1:20" ht="39.950000000000003" customHeight="1" x14ac:dyDescent="0.25">
      <c r="A428" s="167"/>
      <c r="B428" s="57"/>
      <c r="C428" s="57"/>
      <c r="D428" s="57"/>
      <c r="E428" s="167"/>
      <c r="F428" s="167"/>
      <c r="G428" s="167"/>
      <c r="H428" s="167"/>
      <c r="I428" s="167"/>
      <c r="J428" s="167"/>
      <c r="K428" s="167"/>
      <c r="L428" s="167"/>
      <c r="M428" s="167"/>
      <c r="N428" s="167"/>
      <c r="O428" s="167"/>
      <c r="P428" s="167"/>
      <c r="Q428" s="167"/>
      <c r="R428" s="167"/>
      <c r="S428" s="167"/>
      <c r="T428" s="167"/>
    </row>
    <row r="429" spans="1:20" ht="39.950000000000003" customHeight="1" x14ac:dyDescent="0.25">
      <c r="A429" s="167"/>
      <c r="B429" s="57"/>
      <c r="C429" s="57"/>
      <c r="D429" s="57"/>
      <c r="E429" s="167"/>
      <c r="F429" s="167"/>
      <c r="G429" s="167"/>
      <c r="H429" s="167"/>
      <c r="I429" s="167"/>
      <c r="J429" s="167"/>
      <c r="K429" s="167"/>
      <c r="L429" s="167"/>
      <c r="M429" s="167"/>
      <c r="N429" s="167"/>
      <c r="O429" s="167"/>
      <c r="P429" s="167"/>
      <c r="Q429" s="167"/>
      <c r="R429" s="167"/>
      <c r="S429" s="167"/>
      <c r="T429" s="167"/>
    </row>
    <row r="430" spans="1:20" ht="39.950000000000003" customHeight="1" x14ac:dyDescent="0.25">
      <c r="A430" s="167"/>
      <c r="B430" s="57"/>
      <c r="C430" s="57"/>
      <c r="D430" s="57"/>
      <c r="E430" s="167"/>
      <c r="F430" s="167"/>
      <c r="G430" s="167"/>
      <c r="H430" s="167"/>
      <c r="I430" s="167"/>
      <c r="J430" s="167"/>
      <c r="K430" s="167"/>
      <c r="L430" s="167"/>
      <c r="M430" s="167"/>
      <c r="N430" s="167"/>
      <c r="O430" s="167"/>
      <c r="P430" s="167"/>
      <c r="Q430" s="167"/>
      <c r="R430" s="167"/>
      <c r="S430" s="167"/>
      <c r="T430" s="167"/>
    </row>
    <row r="431" spans="1:20" ht="39.950000000000003" customHeight="1" x14ac:dyDescent="0.25">
      <c r="A431" s="167"/>
      <c r="B431" s="57"/>
      <c r="C431" s="57"/>
      <c r="D431" s="57"/>
      <c r="E431" s="167"/>
      <c r="F431" s="167"/>
      <c r="G431" s="167"/>
      <c r="H431" s="167"/>
      <c r="I431" s="167"/>
      <c r="J431" s="167"/>
      <c r="K431" s="167"/>
      <c r="L431" s="167"/>
      <c r="M431" s="167"/>
      <c r="N431" s="167"/>
      <c r="O431" s="167"/>
      <c r="P431" s="167"/>
      <c r="Q431" s="167"/>
      <c r="R431" s="167"/>
      <c r="S431" s="167"/>
      <c r="T431" s="167"/>
    </row>
    <row r="432" spans="1:20" ht="39.950000000000003" customHeight="1" x14ac:dyDescent="0.25">
      <c r="A432" s="167"/>
      <c r="B432" s="57"/>
      <c r="C432" s="57"/>
      <c r="D432" s="57"/>
      <c r="E432" s="167"/>
      <c r="F432" s="167"/>
      <c r="G432" s="167"/>
      <c r="H432" s="167"/>
      <c r="I432" s="167"/>
      <c r="J432" s="167"/>
      <c r="K432" s="167"/>
      <c r="L432" s="167"/>
      <c r="M432" s="167"/>
      <c r="N432" s="167"/>
      <c r="O432" s="167"/>
      <c r="P432" s="167"/>
      <c r="Q432" s="167"/>
      <c r="R432" s="167"/>
      <c r="S432" s="167"/>
      <c r="T432" s="167"/>
    </row>
    <row r="433" spans="1:20" ht="39.950000000000003" customHeight="1" x14ac:dyDescent="0.25">
      <c r="A433" s="167"/>
      <c r="B433" s="57"/>
      <c r="C433" s="57"/>
      <c r="D433" s="57"/>
      <c r="E433" s="167"/>
      <c r="F433" s="167"/>
      <c r="G433" s="167"/>
      <c r="H433" s="167"/>
      <c r="I433" s="167"/>
      <c r="J433" s="167"/>
      <c r="K433" s="167"/>
      <c r="L433" s="167"/>
      <c r="M433" s="167"/>
      <c r="N433" s="167"/>
      <c r="O433" s="167"/>
      <c r="P433" s="167"/>
      <c r="Q433" s="167"/>
      <c r="R433" s="167"/>
      <c r="S433" s="167"/>
      <c r="T433" s="167"/>
    </row>
    <row r="434" spans="1:20" ht="39.950000000000003" customHeight="1" x14ac:dyDescent="0.25">
      <c r="A434" s="167"/>
      <c r="B434" s="57"/>
      <c r="C434" s="57"/>
      <c r="D434" s="57"/>
      <c r="E434" s="167"/>
      <c r="F434" s="167"/>
      <c r="G434" s="167"/>
      <c r="H434" s="167"/>
      <c r="I434" s="167"/>
      <c r="J434" s="167"/>
      <c r="K434" s="167"/>
      <c r="L434" s="167"/>
      <c r="M434" s="167"/>
      <c r="N434" s="167"/>
      <c r="O434" s="167"/>
      <c r="P434" s="167"/>
      <c r="Q434" s="167"/>
      <c r="R434" s="167"/>
      <c r="S434" s="167"/>
      <c r="T434" s="167"/>
    </row>
    <row r="435" spans="1:20" ht="39.950000000000003" customHeight="1" x14ac:dyDescent="0.25">
      <c r="A435" s="167"/>
      <c r="B435" s="57"/>
      <c r="C435" s="57"/>
      <c r="D435" s="57"/>
      <c r="E435" s="167"/>
      <c r="F435" s="167"/>
      <c r="G435" s="167"/>
      <c r="H435" s="167"/>
      <c r="I435" s="167"/>
      <c r="J435" s="167"/>
      <c r="K435" s="167"/>
      <c r="L435" s="167"/>
      <c r="M435" s="167"/>
      <c r="N435" s="167"/>
      <c r="O435" s="167"/>
      <c r="P435" s="167"/>
      <c r="Q435" s="167"/>
      <c r="R435" s="167"/>
      <c r="S435" s="167"/>
      <c r="T435" s="167"/>
    </row>
    <row r="436" spans="1:20" ht="39.950000000000003" customHeight="1" x14ac:dyDescent="0.25">
      <c r="A436" s="167"/>
      <c r="B436" s="57"/>
      <c r="C436" s="57"/>
      <c r="D436" s="57"/>
      <c r="E436" s="167"/>
      <c r="F436" s="167"/>
      <c r="G436" s="167"/>
      <c r="H436" s="167"/>
      <c r="I436" s="167"/>
      <c r="J436" s="167"/>
      <c r="K436" s="167"/>
      <c r="L436" s="167"/>
      <c r="M436" s="167"/>
      <c r="N436" s="167"/>
      <c r="O436" s="167"/>
      <c r="P436" s="167"/>
      <c r="Q436" s="167"/>
      <c r="R436" s="167"/>
      <c r="S436" s="167"/>
      <c r="T436" s="167"/>
    </row>
    <row r="437" spans="1:20" ht="39.950000000000003" customHeight="1" x14ac:dyDescent="0.25">
      <c r="A437" s="167"/>
      <c r="B437" s="57"/>
      <c r="C437" s="57"/>
      <c r="D437" s="57"/>
      <c r="E437" s="167"/>
      <c r="F437" s="167"/>
      <c r="G437" s="167"/>
      <c r="H437" s="167"/>
      <c r="I437" s="167"/>
      <c r="J437" s="167"/>
      <c r="K437" s="167"/>
      <c r="L437" s="167"/>
      <c r="M437" s="167"/>
      <c r="N437" s="167"/>
      <c r="O437" s="167"/>
      <c r="P437" s="167"/>
      <c r="Q437" s="167"/>
      <c r="R437" s="167"/>
      <c r="S437" s="167"/>
      <c r="T437" s="167"/>
    </row>
    <row r="438" spans="1:20" ht="39.950000000000003" customHeight="1" x14ac:dyDescent="0.25">
      <c r="A438" s="167"/>
      <c r="B438" s="57"/>
      <c r="C438" s="57"/>
      <c r="D438" s="57"/>
      <c r="E438" s="167"/>
      <c r="F438" s="167"/>
      <c r="G438" s="167"/>
      <c r="H438" s="167"/>
      <c r="I438" s="167"/>
      <c r="J438" s="167"/>
      <c r="K438" s="167"/>
      <c r="L438" s="167"/>
      <c r="M438" s="167"/>
      <c r="N438" s="167"/>
      <c r="O438" s="167"/>
      <c r="P438" s="167"/>
      <c r="Q438" s="167"/>
      <c r="R438" s="167"/>
      <c r="S438" s="167"/>
      <c r="T438" s="167"/>
    </row>
    <row r="439" spans="1:20" ht="39.950000000000003" customHeight="1" x14ac:dyDescent="0.25">
      <c r="A439" s="167"/>
      <c r="B439" s="57"/>
      <c r="C439" s="57"/>
      <c r="D439" s="57"/>
      <c r="E439" s="167"/>
      <c r="F439" s="167"/>
      <c r="G439" s="167"/>
      <c r="H439" s="167"/>
      <c r="I439" s="167"/>
      <c r="J439" s="167"/>
      <c r="K439" s="167"/>
      <c r="L439" s="167"/>
      <c r="M439" s="167"/>
      <c r="N439" s="167"/>
      <c r="O439" s="167"/>
      <c r="P439" s="167"/>
      <c r="Q439" s="167"/>
      <c r="R439" s="167"/>
      <c r="S439" s="167"/>
      <c r="T439" s="167"/>
    </row>
    <row r="440" spans="1:20" ht="39.950000000000003" customHeight="1" x14ac:dyDescent="0.25">
      <c r="A440" s="167"/>
      <c r="B440" s="57"/>
      <c r="C440" s="57"/>
      <c r="D440" s="57"/>
      <c r="E440" s="167"/>
      <c r="F440" s="167"/>
      <c r="G440" s="167"/>
      <c r="H440" s="167"/>
      <c r="I440" s="167"/>
      <c r="J440" s="167"/>
      <c r="K440" s="167"/>
      <c r="L440" s="167"/>
      <c r="M440" s="167"/>
      <c r="N440" s="167"/>
      <c r="O440" s="167"/>
      <c r="P440" s="167"/>
      <c r="Q440" s="167"/>
      <c r="R440" s="167"/>
      <c r="S440" s="167"/>
      <c r="T440" s="167"/>
    </row>
    <row r="441" spans="1:20" ht="39.950000000000003" customHeight="1" x14ac:dyDescent="0.25">
      <c r="A441" s="167"/>
      <c r="B441" s="57"/>
      <c r="C441" s="57"/>
      <c r="D441" s="57"/>
      <c r="E441" s="167"/>
      <c r="F441" s="167"/>
      <c r="G441" s="167"/>
      <c r="H441" s="167"/>
      <c r="I441" s="167"/>
      <c r="J441" s="167"/>
      <c r="K441" s="167"/>
      <c r="L441" s="167"/>
      <c r="M441" s="167"/>
      <c r="N441" s="167"/>
      <c r="O441" s="167"/>
      <c r="P441" s="167"/>
      <c r="Q441" s="167"/>
      <c r="R441" s="167"/>
      <c r="S441" s="167"/>
      <c r="T441" s="167"/>
    </row>
    <row r="442" spans="1:20" ht="39.950000000000003" customHeight="1" x14ac:dyDescent="0.25">
      <c r="A442" s="167"/>
      <c r="B442" s="57"/>
      <c r="C442" s="57"/>
      <c r="D442" s="57"/>
      <c r="E442" s="167"/>
      <c r="F442" s="167"/>
      <c r="G442" s="167"/>
      <c r="H442" s="167"/>
      <c r="I442" s="167"/>
      <c r="J442" s="167"/>
      <c r="K442" s="167"/>
      <c r="L442" s="167"/>
      <c r="M442" s="167"/>
      <c r="N442" s="167"/>
      <c r="O442" s="167"/>
      <c r="P442" s="167"/>
      <c r="Q442" s="167"/>
      <c r="R442" s="167"/>
      <c r="S442" s="167"/>
      <c r="T442" s="167"/>
    </row>
    <row r="443" spans="1:20" ht="39.950000000000003" customHeight="1" x14ac:dyDescent="0.25">
      <c r="A443" s="167"/>
      <c r="B443" s="57"/>
      <c r="C443" s="57"/>
      <c r="D443" s="57"/>
      <c r="E443" s="167"/>
      <c r="F443" s="167"/>
      <c r="G443" s="167"/>
      <c r="H443" s="167"/>
      <c r="I443" s="167"/>
      <c r="J443" s="167"/>
      <c r="K443" s="167"/>
      <c r="L443" s="167"/>
      <c r="M443" s="167"/>
      <c r="N443" s="167"/>
      <c r="O443" s="167"/>
      <c r="P443" s="167"/>
      <c r="Q443" s="167"/>
      <c r="R443" s="167"/>
      <c r="S443" s="167"/>
      <c r="T443" s="167"/>
    </row>
    <row r="444" spans="1:20" ht="39.950000000000003" customHeight="1" x14ac:dyDescent="0.25">
      <c r="A444" s="167"/>
      <c r="B444" s="57"/>
      <c r="C444" s="57"/>
      <c r="D444" s="57"/>
      <c r="E444" s="167"/>
      <c r="F444" s="167"/>
      <c r="G444" s="167"/>
      <c r="H444" s="167"/>
      <c r="I444" s="167"/>
      <c r="J444" s="167"/>
      <c r="K444" s="167"/>
      <c r="L444" s="167"/>
      <c r="M444" s="167"/>
      <c r="N444" s="167"/>
      <c r="O444" s="167"/>
      <c r="P444" s="167"/>
      <c r="Q444" s="167"/>
      <c r="R444" s="167"/>
      <c r="S444" s="167"/>
      <c r="T444" s="167"/>
    </row>
    <row r="445" spans="1:20" ht="39.950000000000003" customHeight="1" x14ac:dyDescent="0.25">
      <c r="A445" s="167"/>
      <c r="B445" s="57"/>
      <c r="C445" s="57"/>
      <c r="D445" s="57"/>
      <c r="E445" s="167"/>
      <c r="F445" s="167"/>
      <c r="G445" s="167"/>
      <c r="H445" s="167"/>
      <c r="I445" s="167"/>
      <c r="J445" s="167"/>
      <c r="K445" s="167"/>
      <c r="L445" s="167"/>
      <c r="M445" s="167"/>
      <c r="N445" s="167"/>
      <c r="O445" s="167"/>
      <c r="P445" s="167"/>
      <c r="Q445" s="167"/>
      <c r="R445" s="167"/>
      <c r="S445" s="167"/>
      <c r="T445" s="167"/>
    </row>
    <row r="446" spans="1:20" ht="39.950000000000003" customHeight="1" x14ac:dyDescent="0.25">
      <c r="A446" s="167"/>
      <c r="B446" s="57"/>
      <c r="C446" s="57"/>
      <c r="D446" s="57"/>
      <c r="E446" s="167"/>
      <c r="F446" s="167"/>
      <c r="G446" s="167"/>
      <c r="H446" s="167"/>
      <c r="I446" s="167"/>
      <c r="J446" s="167"/>
      <c r="K446" s="167"/>
      <c r="L446" s="167"/>
      <c r="M446" s="167"/>
      <c r="N446" s="167"/>
      <c r="O446" s="167"/>
      <c r="P446" s="167"/>
      <c r="Q446" s="167"/>
      <c r="R446" s="167"/>
      <c r="S446" s="167"/>
      <c r="T446" s="167"/>
    </row>
    <row r="447" spans="1:20" ht="39.950000000000003" customHeight="1" x14ac:dyDescent="0.25">
      <c r="A447" s="167"/>
      <c r="B447" s="57"/>
      <c r="C447" s="57"/>
      <c r="D447" s="57"/>
      <c r="E447" s="167"/>
      <c r="F447" s="167"/>
      <c r="G447" s="167"/>
      <c r="H447" s="167"/>
      <c r="I447" s="167"/>
      <c r="J447" s="167"/>
      <c r="K447" s="167"/>
      <c r="L447" s="167"/>
      <c r="M447" s="167"/>
      <c r="N447" s="167"/>
      <c r="O447" s="167"/>
      <c r="P447" s="167"/>
      <c r="Q447" s="167"/>
      <c r="R447" s="167"/>
      <c r="S447" s="167"/>
      <c r="T447" s="167"/>
    </row>
    <row r="448" spans="1:20" ht="39.950000000000003" customHeight="1" x14ac:dyDescent="0.25">
      <c r="A448" s="167"/>
      <c r="B448" s="57"/>
      <c r="C448" s="57"/>
      <c r="D448" s="57"/>
      <c r="E448" s="167"/>
      <c r="F448" s="167"/>
      <c r="G448" s="167"/>
      <c r="H448" s="167"/>
      <c r="I448" s="167"/>
      <c r="J448" s="167"/>
      <c r="K448" s="167"/>
      <c r="L448" s="167"/>
      <c r="M448" s="167"/>
      <c r="N448" s="167"/>
      <c r="O448" s="167"/>
      <c r="P448" s="167"/>
      <c r="Q448" s="167"/>
      <c r="R448" s="167"/>
      <c r="S448" s="167"/>
      <c r="T448" s="167"/>
    </row>
    <row r="449" spans="1:20" ht="39.950000000000003" customHeight="1" x14ac:dyDescent="0.25">
      <c r="A449" s="167"/>
      <c r="B449" s="57"/>
      <c r="C449" s="57"/>
      <c r="D449" s="57"/>
      <c r="E449" s="167"/>
      <c r="F449" s="167"/>
      <c r="G449" s="167"/>
      <c r="H449" s="167"/>
      <c r="I449" s="167"/>
      <c r="J449" s="167"/>
      <c r="K449" s="167"/>
      <c r="L449" s="167"/>
      <c r="M449" s="167"/>
      <c r="N449" s="167"/>
      <c r="O449" s="167"/>
      <c r="P449" s="167"/>
      <c r="Q449" s="167"/>
      <c r="R449" s="167"/>
      <c r="S449" s="167"/>
      <c r="T449" s="167"/>
    </row>
    <row r="450" spans="1:20" ht="39.950000000000003" customHeight="1" x14ac:dyDescent="0.25">
      <c r="A450" s="167"/>
      <c r="B450" s="57"/>
      <c r="C450" s="57"/>
      <c r="D450" s="57"/>
      <c r="E450" s="167"/>
      <c r="F450" s="167"/>
      <c r="G450" s="167"/>
      <c r="H450" s="167"/>
      <c r="I450" s="167"/>
      <c r="J450" s="167"/>
      <c r="K450" s="167"/>
      <c r="L450" s="167"/>
      <c r="M450" s="167"/>
      <c r="N450" s="167"/>
      <c r="O450" s="167"/>
      <c r="P450" s="167"/>
      <c r="Q450" s="167"/>
      <c r="R450" s="167"/>
      <c r="S450" s="167"/>
      <c r="T450" s="167"/>
    </row>
    <row r="451" spans="1:20" ht="39.950000000000003" customHeight="1" x14ac:dyDescent="0.25">
      <c r="A451" s="167"/>
      <c r="B451" s="57"/>
      <c r="C451" s="57"/>
      <c r="D451" s="57"/>
      <c r="E451" s="167"/>
      <c r="F451" s="167"/>
      <c r="G451" s="167"/>
      <c r="H451" s="167"/>
      <c r="I451" s="167"/>
      <c r="J451" s="167"/>
      <c r="K451" s="167"/>
      <c r="L451" s="167"/>
      <c r="M451" s="167"/>
      <c r="N451" s="167"/>
      <c r="O451" s="167"/>
      <c r="P451" s="167"/>
      <c r="Q451" s="167"/>
      <c r="R451" s="167"/>
      <c r="S451" s="167"/>
      <c r="T451" s="167"/>
    </row>
    <row r="452" spans="1:20" ht="39.950000000000003" customHeight="1" x14ac:dyDescent="0.25">
      <c r="A452" s="167"/>
      <c r="B452" s="57"/>
      <c r="C452" s="57"/>
      <c r="D452" s="57"/>
      <c r="E452" s="167"/>
      <c r="F452" s="167"/>
      <c r="G452" s="167"/>
      <c r="H452" s="167"/>
      <c r="I452" s="167"/>
      <c r="J452" s="167"/>
      <c r="K452" s="167"/>
      <c r="L452" s="167"/>
      <c r="M452" s="167"/>
      <c r="N452" s="167"/>
      <c r="O452" s="167"/>
      <c r="P452" s="167"/>
      <c r="Q452" s="167"/>
      <c r="R452" s="167"/>
      <c r="S452" s="167"/>
      <c r="T452" s="167"/>
    </row>
    <row r="453" spans="1:20" ht="39.950000000000003" customHeight="1" x14ac:dyDescent="0.25">
      <c r="A453" s="167"/>
      <c r="B453" s="57"/>
      <c r="C453" s="57"/>
      <c r="D453" s="57"/>
      <c r="E453" s="167"/>
      <c r="F453" s="167"/>
      <c r="G453" s="167"/>
      <c r="H453" s="167"/>
      <c r="I453" s="167"/>
      <c r="J453" s="167"/>
      <c r="K453" s="167"/>
      <c r="L453" s="167"/>
      <c r="M453" s="167"/>
      <c r="N453" s="167"/>
      <c r="O453" s="167"/>
      <c r="P453" s="167"/>
      <c r="Q453" s="167"/>
      <c r="R453" s="167"/>
      <c r="S453" s="167"/>
      <c r="T453" s="167"/>
    </row>
    <row r="454" spans="1:20" ht="39.950000000000003" customHeight="1" x14ac:dyDescent="0.25">
      <c r="A454" s="167"/>
      <c r="B454" s="57"/>
      <c r="C454" s="57"/>
      <c r="D454" s="57"/>
      <c r="E454" s="167"/>
      <c r="F454" s="167"/>
      <c r="G454" s="167"/>
      <c r="H454" s="167"/>
      <c r="I454" s="167"/>
      <c r="J454" s="167"/>
      <c r="K454" s="167"/>
      <c r="L454" s="167"/>
      <c r="M454" s="167"/>
      <c r="N454" s="167"/>
      <c r="O454" s="167"/>
      <c r="P454" s="167"/>
      <c r="Q454" s="167"/>
      <c r="R454" s="167"/>
      <c r="S454" s="167"/>
      <c r="T454" s="167"/>
    </row>
    <row r="455" spans="1:20" ht="39.950000000000003" customHeight="1" x14ac:dyDescent="0.25">
      <c r="A455" s="167"/>
      <c r="B455" s="57"/>
      <c r="C455" s="57"/>
      <c r="D455" s="57"/>
      <c r="E455" s="167"/>
      <c r="F455" s="167"/>
      <c r="G455" s="167"/>
      <c r="H455" s="167"/>
      <c r="I455" s="167"/>
      <c r="J455" s="167"/>
      <c r="K455" s="167"/>
      <c r="L455" s="167"/>
      <c r="M455" s="167"/>
      <c r="N455" s="167"/>
      <c r="O455" s="167"/>
      <c r="P455" s="167"/>
      <c r="Q455" s="167"/>
      <c r="R455" s="167"/>
      <c r="S455" s="167"/>
      <c r="T455" s="167"/>
    </row>
    <row r="456" spans="1:20" ht="39.950000000000003" customHeight="1" x14ac:dyDescent="0.25">
      <c r="A456" s="167"/>
      <c r="B456" s="57"/>
      <c r="C456" s="57"/>
      <c r="D456" s="57"/>
      <c r="E456" s="167"/>
      <c r="F456" s="167"/>
      <c r="G456" s="167"/>
      <c r="H456" s="167"/>
      <c r="I456" s="167"/>
      <c r="J456" s="167"/>
      <c r="K456" s="167"/>
      <c r="L456" s="167"/>
      <c r="M456" s="167"/>
      <c r="N456" s="167"/>
      <c r="O456" s="167"/>
      <c r="P456" s="167"/>
      <c r="Q456" s="167"/>
      <c r="R456" s="167"/>
      <c r="S456" s="167"/>
      <c r="T456" s="167"/>
    </row>
    <row r="457" spans="1:20" ht="39.950000000000003" customHeight="1" x14ac:dyDescent="0.25">
      <c r="A457" s="167"/>
      <c r="B457" s="57"/>
      <c r="C457" s="57"/>
      <c r="D457" s="57"/>
      <c r="E457" s="167"/>
      <c r="F457" s="167"/>
      <c r="G457" s="167"/>
      <c r="H457" s="167"/>
      <c r="I457" s="167"/>
      <c r="J457" s="167"/>
      <c r="K457" s="167"/>
      <c r="L457" s="167"/>
      <c r="M457" s="167"/>
      <c r="N457" s="167"/>
      <c r="O457" s="167"/>
      <c r="P457" s="167"/>
      <c r="Q457" s="167"/>
      <c r="R457" s="167"/>
      <c r="S457" s="167"/>
      <c r="T457" s="167"/>
    </row>
    <row r="458" spans="1:20" ht="39.950000000000003" customHeight="1" x14ac:dyDescent="0.25">
      <c r="A458" s="167"/>
      <c r="B458" s="57"/>
      <c r="C458" s="57"/>
      <c r="D458" s="57"/>
      <c r="E458" s="167"/>
      <c r="F458" s="167"/>
      <c r="G458" s="167"/>
      <c r="H458" s="167"/>
      <c r="I458" s="167"/>
      <c r="J458" s="167"/>
      <c r="K458" s="167"/>
      <c r="L458" s="167"/>
      <c r="M458" s="167"/>
      <c r="N458" s="167"/>
      <c r="O458" s="167"/>
      <c r="P458" s="167"/>
      <c r="Q458" s="167"/>
      <c r="R458" s="167"/>
      <c r="S458" s="167"/>
      <c r="T458" s="167"/>
    </row>
    <row r="459" spans="1:20" ht="39.950000000000003" customHeight="1" x14ac:dyDescent="0.25">
      <c r="A459" s="167"/>
      <c r="B459" s="57"/>
      <c r="C459" s="57"/>
      <c r="D459" s="57"/>
      <c r="E459" s="167"/>
      <c r="F459" s="167"/>
      <c r="G459" s="167"/>
      <c r="H459" s="167"/>
      <c r="I459" s="167"/>
      <c r="J459" s="167"/>
      <c r="K459" s="167"/>
      <c r="L459" s="167"/>
      <c r="M459" s="167"/>
      <c r="N459" s="167"/>
      <c r="O459" s="167"/>
      <c r="P459" s="167"/>
      <c r="Q459" s="167"/>
      <c r="R459" s="167"/>
      <c r="S459" s="167"/>
      <c r="T459" s="167"/>
    </row>
    <row r="460" spans="1:20" ht="39.950000000000003" customHeight="1" x14ac:dyDescent="0.25">
      <c r="A460" s="167"/>
      <c r="B460" s="57"/>
      <c r="C460" s="57"/>
      <c r="D460" s="57"/>
      <c r="E460" s="167"/>
      <c r="F460" s="167"/>
      <c r="G460" s="167"/>
      <c r="H460" s="167"/>
      <c r="I460" s="167"/>
      <c r="J460" s="167"/>
      <c r="K460" s="167"/>
      <c r="L460" s="167"/>
      <c r="M460" s="167"/>
      <c r="N460" s="167"/>
      <c r="O460" s="167"/>
      <c r="P460" s="167"/>
      <c r="Q460" s="167"/>
      <c r="R460" s="167"/>
      <c r="S460" s="167"/>
      <c r="T460" s="167"/>
    </row>
    <row r="461" spans="1:20" ht="39.950000000000003" customHeight="1" x14ac:dyDescent="0.25">
      <c r="A461" s="167"/>
      <c r="B461" s="57"/>
      <c r="C461" s="57"/>
      <c r="D461" s="57"/>
      <c r="E461" s="167"/>
      <c r="F461" s="167"/>
      <c r="G461" s="167"/>
      <c r="H461" s="167"/>
      <c r="I461" s="167"/>
      <c r="J461" s="167"/>
      <c r="K461" s="167"/>
      <c r="L461" s="167"/>
      <c r="M461" s="167"/>
      <c r="N461" s="167"/>
      <c r="O461" s="167"/>
      <c r="P461" s="167"/>
      <c r="Q461" s="167"/>
      <c r="R461" s="167"/>
      <c r="S461" s="167"/>
      <c r="T461" s="167"/>
    </row>
    <row r="462" spans="1:20" ht="39.950000000000003" customHeight="1" x14ac:dyDescent="0.25">
      <c r="A462" s="167"/>
      <c r="B462" s="57"/>
      <c r="C462" s="57"/>
      <c r="D462" s="57"/>
      <c r="E462" s="167"/>
      <c r="F462" s="167"/>
      <c r="G462" s="167"/>
      <c r="H462" s="167"/>
      <c r="I462" s="167"/>
      <c r="J462" s="167"/>
      <c r="K462" s="167"/>
      <c r="L462" s="167"/>
      <c r="M462" s="167"/>
      <c r="N462" s="167"/>
      <c r="O462" s="167"/>
      <c r="P462" s="167"/>
      <c r="Q462" s="167"/>
      <c r="R462" s="167"/>
      <c r="S462" s="167"/>
      <c r="T462" s="167"/>
    </row>
    <row r="463" spans="1:20" ht="39.950000000000003" customHeight="1" x14ac:dyDescent="0.25">
      <c r="A463" s="167"/>
      <c r="B463" s="57"/>
      <c r="C463" s="57"/>
      <c r="D463" s="57"/>
      <c r="E463" s="167"/>
      <c r="F463" s="167"/>
      <c r="G463" s="167"/>
      <c r="H463" s="167"/>
      <c r="I463" s="167"/>
      <c r="J463" s="167"/>
      <c r="K463" s="167"/>
      <c r="L463" s="167"/>
      <c r="M463" s="167"/>
      <c r="N463" s="167"/>
      <c r="O463" s="167"/>
      <c r="P463" s="167"/>
      <c r="Q463" s="167"/>
      <c r="R463" s="167"/>
      <c r="S463" s="167"/>
      <c r="T463" s="167"/>
    </row>
    <row r="464" spans="1:20" ht="39.950000000000003" customHeight="1" x14ac:dyDescent="0.25">
      <c r="A464" s="167"/>
      <c r="B464" s="57"/>
      <c r="C464" s="57"/>
      <c r="D464" s="57"/>
      <c r="E464" s="167"/>
      <c r="F464" s="167"/>
      <c r="G464" s="167"/>
      <c r="H464" s="167"/>
      <c r="I464" s="167"/>
      <c r="J464" s="167"/>
      <c r="K464" s="167"/>
      <c r="L464" s="167"/>
      <c r="M464" s="167"/>
      <c r="N464" s="167"/>
      <c r="O464" s="167"/>
      <c r="P464" s="167"/>
      <c r="Q464" s="167"/>
      <c r="R464" s="167"/>
      <c r="S464" s="167"/>
      <c r="T464" s="167"/>
    </row>
    <row r="465" spans="1:20" ht="39.950000000000003" customHeight="1" x14ac:dyDescent="0.25">
      <c r="A465" s="167"/>
      <c r="B465" s="57"/>
      <c r="C465" s="57"/>
      <c r="D465" s="57"/>
      <c r="E465" s="167"/>
      <c r="F465" s="167"/>
      <c r="G465" s="167"/>
      <c r="H465" s="167"/>
      <c r="I465" s="167"/>
      <c r="J465" s="167"/>
      <c r="K465" s="167"/>
      <c r="L465" s="167"/>
      <c r="M465" s="167"/>
      <c r="N465" s="167"/>
      <c r="O465" s="167"/>
      <c r="P465" s="167"/>
      <c r="Q465" s="167"/>
      <c r="R465" s="167"/>
      <c r="S465" s="167"/>
      <c r="T465" s="167"/>
    </row>
    <row r="466" spans="1:20" ht="39.950000000000003" customHeight="1" x14ac:dyDescent="0.25">
      <c r="A466" s="167"/>
      <c r="B466" s="57"/>
      <c r="C466" s="57"/>
      <c r="D466" s="57"/>
      <c r="E466" s="167"/>
      <c r="F466" s="167"/>
      <c r="G466" s="167"/>
      <c r="H466" s="167"/>
      <c r="I466" s="167"/>
      <c r="J466" s="167"/>
      <c r="K466" s="167"/>
      <c r="L466" s="167"/>
      <c r="M466" s="167"/>
      <c r="N466" s="167"/>
      <c r="O466" s="167"/>
      <c r="P466" s="167"/>
      <c r="Q466" s="167"/>
      <c r="R466" s="167"/>
      <c r="S466" s="167"/>
      <c r="T466" s="167"/>
    </row>
    <row r="467" spans="1:20" ht="39.950000000000003" customHeight="1" x14ac:dyDescent="0.25">
      <c r="A467" s="167"/>
      <c r="B467" s="57"/>
      <c r="C467" s="57"/>
      <c r="D467" s="57"/>
      <c r="E467" s="167"/>
      <c r="F467" s="167"/>
      <c r="G467" s="167"/>
      <c r="H467" s="167"/>
      <c r="I467" s="167"/>
      <c r="J467" s="167"/>
      <c r="K467" s="167"/>
      <c r="L467" s="167"/>
      <c r="M467" s="167"/>
      <c r="N467" s="167"/>
      <c r="O467" s="167"/>
      <c r="P467" s="167"/>
      <c r="Q467" s="167"/>
      <c r="R467" s="167"/>
      <c r="S467" s="167"/>
      <c r="T467" s="167"/>
    </row>
    <row r="468" spans="1:20" ht="39.950000000000003" customHeight="1" x14ac:dyDescent="0.25">
      <c r="A468" s="167"/>
      <c r="B468" s="57"/>
      <c r="C468" s="57"/>
      <c r="D468" s="57"/>
      <c r="E468" s="167"/>
      <c r="F468" s="167"/>
      <c r="G468" s="167"/>
      <c r="H468" s="167"/>
      <c r="I468" s="167"/>
      <c r="J468" s="167"/>
      <c r="K468" s="167"/>
      <c r="L468" s="167"/>
      <c r="M468" s="167"/>
      <c r="N468" s="167"/>
      <c r="O468" s="167"/>
      <c r="P468" s="167"/>
      <c r="Q468" s="167"/>
      <c r="R468" s="167"/>
      <c r="S468" s="167"/>
      <c r="T468" s="167"/>
    </row>
    <row r="469" spans="1:20" ht="39.950000000000003" customHeight="1" x14ac:dyDescent="0.25">
      <c r="A469" s="167"/>
      <c r="B469" s="57"/>
      <c r="C469" s="57"/>
      <c r="D469" s="57"/>
      <c r="E469" s="167"/>
      <c r="F469" s="167"/>
      <c r="G469" s="167"/>
      <c r="H469" s="167"/>
      <c r="I469" s="167"/>
      <c r="J469" s="167"/>
      <c r="K469" s="167"/>
      <c r="L469" s="167"/>
      <c r="M469" s="167"/>
      <c r="N469" s="167"/>
      <c r="O469" s="167"/>
      <c r="P469" s="167"/>
      <c r="Q469" s="167"/>
      <c r="R469" s="167"/>
      <c r="S469" s="167"/>
      <c r="T469" s="167"/>
    </row>
    <row r="470" spans="1:20" ht="39.950000000000003" customHeight="1" x14ac:dyDescent="0.25">
      <c r="A470" s="167"/>
      <c r="B470" s="57"/>
      <c r="C470" s="57"/>
      <c r="D470" s="57"/>
      <c r="E470" s="167"/>
      <c r="F470" s="167"/>
      <c r="G470" s="167"/>
      <c r="H470" s="167"/>
      <c r="I470" s="167"/>
      <c r="J470" s="167"/>
      <c r="K470" s="167"/>
      <c r="L470" s="167"/>
      <c r="M470" s="167"/>
      <c r="N470" s="167"/>
      <c r="O470" s="167"/>
      <c r="P470" s="167"/>
      <c r="Q470" s="167"/>
      <c r="R470" s="167"/>
      <c r="S470" s="167"/>
      <c r="T470" s="167"/>
    </row>
    <row r="471" spans="1:20" ht="39.950000000000003" customHeight="1" x14ac:dyDescent="0.25">
      <c r="A471" s="167"/>
      <c r="B471" s="57"/>
      <c r="C471" s="57"/>
      <c r="D471" s="57"/>
      <c r="E471" s="167"/>
      <c r="F471" s="167"/>
      <c r="G471" s="167"/>
      <c r="H471" s="167"/>
      <c r="I471" s="167"/>
      <c r="J471" s="167"/>
      <c r="K471" s="167"/>
      <c r="L471" s="167"/>
      <c r="M471" s="167"/>
      <c r="N471" s="167"/>
      <c r="O471" s="167"/>
      <c r="P471" s="167"/>
      <c r="Q471" s="167"/>
      <c r="R471" s="167"/>
      <c r="S471" s="167"/>
      <c r="T471" s="167"/>
    </row>
    <row r="472" spans="1:20" ht="39.950000000000003" customHeight="1" x14ac:dyDescent="0.25">
      <c r="A472" s="167"/>
      <c r="B472" s="57"/>
      <c r="C472" s="57"/>
      <c r="D472" s="57"/>
      <c r="E472" s="167"/>
      <c r="F472" s="167"/>
      <c r="G472" s="167"/>
      <c r="H472" s="167"/>
      <c r="I472" s="167"/>
      <c r="J472" s="167"/>
      <c r="K472" s="167"/>
      <c r="L472" s="167"/>
      <c r="M472" s="167"/>
      <c r="N472" s="167"/>
      <c r="O472" s="167"/>
      <c r="P472" s="167"/>
      <c r="Q472" s="167"/>
      <c r="R472" s="167"/>
      <c r="S472" s="167"/>
      <c r="T472" s="167"/>
    </row>
    <row r="473" spans="1:20" ht="39.950000000000003" customHeight="1" x14ac:dyDescent="0.25">
      <c r="A473" s="167"/>
      <c r="B473" s="57"/>
      <c r="C473" s="57"/>
      <c r="D473" s="57"/>
      <c r="E473" s="167"/>
      <c r="F473" s="167"/>
      <c r="G473" s="167"/>
      <c r="H473" s="167"/>
      <c r="I473" s="167"/>
      <c r="J473" s="167"/>
      <c r="K473" s="167"/>
      <c r="L473" s="167"/>
      <c r="M473" s="167"/>
      <c r="N473" s="167"/>
      <c r="O473" s="167"/>
      <c r="P473" s="167"/>
      <c r="Q473" s="167"/>
      <c r="R473" s="167"/>
      <c r="S473" s="167"/>
      <c r="T473" s="167"/>
    </row>
    <row r="474" spans="1:20" ht="39.950000000000003" customHeight="1" x14ac:dyDescent="0.25">
      <c r="A474" s="167"/>
      <c r="B474" s="57"/>
      <c r="C474" s="57"/>
      <c r="D474" s="57"/>
      <c r="E474" s="167"/>
      <c r="F474" s="167"/>
      <c r="G474" s="167"/>
      <c r="H474" s="167"/>
      <c r="I474" s="167"/>
      <c r="J474" s="167"/>
      <c r="K474" s="167"/>
      <c r="L474" s="167"/>
      <c r="M474" s="167"/>
      <c r="N474" s="167"/>
      <c r="O474" s="167"/>
      <c r="P474" s="167"/>
      <c r="Q474" s="167"/>
      <c r="R474" s="167"/>
      <c r="S474" s="167"/>
      <c r="T474" s="167"/>
    </row>
    <row r="475" spans="1:20" ht="39.950000000000003" customHeight="1" x14ac:dyDescent="0.25">
      <c r="A475" s="167"/>
      <c r="B475" s="57"/>
      <c r="C475" s="57"/>
      <c r="D475" s="57"/>
      <c r="E475" s="167"/>
      <c r="F475" s="167"/>
      <c r="G475" s="167"/>
      <c r="H475" s="167"/>
      <c r="I475" s="167"/>
      <c r="J475" s="167"/>
      <c r="K475" s="167"/>
      <c r="L475" s="167"/>
      <c r="M475" s="167"/>
      <c r="N475" s="167"/>
      <c r="O475" s="167"/>
      <c r="P475" s="167"/>
      <c r="Q475" s="167"/>
      <c r="R475" s="167"/>
      <c r="S475" s="167"/>
      <c r="T475" s="167"/>
    </row>
    <row r="476" spans="1:20" ht="39.950000000000003" customHeight="1" x14ac:dyDescent="0.25">
      <c r="A476" s="167"/>
      <c r="B476" s="57"/>
      <c r="C476" s="57"/>
      <c r="D476" s="57"/>
      <c r="E476" s="167"/>
      <c r="F476" s="167"/>
      <c r="G476" s="167"/>
      <c r="H476" s="167"/>
      <c r="I476" s="167"/>
      <c r="J476" s="167"/>
      <c r="K476" s="167"/>
      <c r="L476" s="167"/>
      <c r="M476" s="167"/>
      <c r="N476" s="167"/>
      <c r="O476" s="167"/>
      <c r="P476" s="167"/>
      <c r="Q476" s="167"/>
      <c r="R476" s="167"/>
      <c r="S476" s="167"/>
      <c r="T476" s="167"/>
    </row>
    <row r="477" spans="1:20" ht="39.950000000000003" customHeight="1" x14ac:dyDescent="0.25">
      <c r="A477" s="167"/>
      <c r="B477" s="57"/>
      <c r="C477" s="57"/>
      <c r="D477" s="57"/>
      <c r="E477" s="167"/>
      <c r="F477" s="167"/>
      <c r="G477" s="167"/>
      <c r="H477" s="167"/>
      <c r="I477" s="167"/>
      <c r="J477" s="167"/>
      <c r="K477" s="167"/>
      <c r="L477" s="167"/>
      <c r="M477" s="167"/>
      <c r="N477" s="167"/>
      <c r="O477" s="167"/>
      <c r="P477" s="167"/>
      <c r="Q477" s="167"/>
      <c r="R477" s="167"/>
      <c r="S477" s="167"/>
      <c r="T477" s="167"/>
    </row>
    <row r="478" spans="1:20" ht="39.950000000000003" customHeight="1" x14ac:dyDescent="0.25">
      <c r="A478" s="167"/>
      <c r="B478" s="57"/>
      <c r="C478" s="57"/>
      <c r="D478" s="57"/>
      <c r="E478" s="167"/>
      <c r="F478" s="167"/>
      <c r="G478" s="167"/>
      <c r="H478" s="167"/>
      <c r="I478" s="167"/>
      <c r="J478" s="167"/>
      <c r="K478" s="167"/>
      <c r="L478" s="167"/>
      <c r="M478" s="167"/>
      <c r="N478" s="167"/>
      <c r="O478" s="167"/>
      <c r="P478" s="167"/>
      <c r="Q478" s="167"/>
      <c r="R478" s="167"/>
      <c r="S478" s="167"/>
      <c r="T478" s="167"/>
    </row>
    <row r="479" spans="1:20" ht="39.950000000000003" customHeight="1" x14ac:dyDescent="0.25">
      <c r="A479" s="167"/>
      <c r="B479" s="57"/>
      <c r="C479" s="57"/>
      <c r="D479" s="57"/>
      <c r="E479" s="167"/>
      <c r="F479" s="167"/>
      <c r="G479" s="167"/>
      <c r="H479" s="167"/>
      <c r="I479" s="167"/>
      <c r="J479" s="167"/>
      <c r="K479" s="167"/>
      <c r="L479" s="167"/>
      <c r="M479" s="167"/>
      <c r="N479" s="167"/>
      <c r="O479" s="167"/>
      <c r="P479" s="167"/>
      <c r="Q479" s="167"/>
      <c r="R479" s="167"/>
      <c r="S479" s="167"/>
      <c r="T479" s="167"/>
    </row>
    <row r="480" spans="1:20" ht="39.950000000000003" customHeight="1" x14ac:dyDescent="0.25">
      <c r="A480" s="167"/>
      <c r="B480" s="57"/>
      <c r="C480" s="57"/>
      <c r="D480" s="57"/>
      <c r="E480" s="167"/>
      <c r="F480" s="167"/>
      <c r="G480" s="167"/>
      <c r="H480" s="167"/>
      <c r="I480" s="167"/>
      <c r="J480" s="167"/>
      <c r="K480" s="167"/>
      <c r="L480" s="167"/>
      <c r="M480" s="167"/>
      <c r="N480" s="167"/>
      <c r="O480" s="167"/>
      <c r="P480" s="167"/>
      <c r="Q480" s="167"/>
      <c r="R480" s="167"/>
      <c r="S480" s="167"/>
      <c r="T480" s="167"/>
    </row>
    <row r="481" spans="1:20" ht="39.950000000000003" customHeight="1" x14ac:dyDescent="0.25">
      <c r="A481" s="167"/>
      <c r="B481" s="57"/>
      <c r="C481" s="57"/>
      <c r="D481" s="57"/>
      <c r="E481" s="167"/>
      <c r="F481" s="167"/>
      <c r="G481" s="167"/>
      <c r="H481" s="167"/>
      <c r="I481" s="167"/>
      <c r="J481" s="167"/>
      <c r="K481" s="167"/>
      <c r="L481" s="167"/>
      <c r="M481" s="167"/>
      <c r="N481" s="167"/>
      <c r="O481" s="167"/>
      <c r="P481" s="167"/>
      <c r="Q481" s="167"/>
      <c r="R481" s="167"/>
      <c r="S481" s="167"/>
      <c r="T481" s="167"/>
    </row>
    <row r="482" spans="1:20" ht="39.950000000000003" customHeight="1" x14ac:dyDescent="0.25">
      <c r="A482" s="167"/>
      <c r="B482" s="57"/>
      <c r="C482" s="57"/>
      <c r="D482" s="57"/>
      <c r="E482" s="167"/>
      <c r="F482" s="167"/>
      <c r="G482" s="167"/>
      <c r="H482" s="167"/>
      <c r="I482" s="167"/>
      <c r="J482" s="167"/>
      <c r="K482" s="167"/>
      <c r="L482" s="167"/>
      <c r="M482" s="167"/>
      <c r="N482" s="167"/>
      <c r="O482" s="167"/>
      <c r="P482" s="167"/>
      <c r="Q482" s="167"/>
      <c r="R482" s="167"/>
      <c r="S482" s="167"/>
      <c r="T482" s="167"/>
    </row>
    <row r="483" spans="1:20" ht="39.950000000000003" customHeight="1" x14ac:dyDescent="0.25">
      <c r="A483" s="167"/>
      <c r="B483" s="57"/>
      <c r="C483" s="57"/>
      <c r="D483" s="57"/>
      <c r="E483" s="167"/>
      <c r="F483" s="167"/>
      <c r="G483" s="167"/>
      <c r="H483" s="167"/>
      <c r="I483" s="167"/>
      <c r="J483" s="167"/>
      <c r="K483" s="167"/>
      <c r="L483" s="167"/>
      <c r="M483" s="167"/>
      <c r="N483" s="167"/>
      <c r="O483" s="167"/>
      <c r="P483" s="167"/>
      <c r="Q483" s="167"/>
      <c r="R483" s="167"/>
      <c r="S483" s="167"/>
      <c r="T483" s="167"/>
    </row>
    <row r="484" spans="1:20" ht="39.950000000000003" customHeight="1" x14ac:dyDescent="0.25">
      <c r="A484" s="167"/>
      <c r="B484" s="57"/>
      <c r="C484" s="57"/>
      <c r="D484" s="57"/>
      <c r="E484" s="167"/>
      <c r="F484" s="167"/>
      <c r="G484" s="167"/>
      <c r="H484" s="167"/>
      <c r="I484" s="167"/>
      <c r="J484" s="167"/>
      <c r="K484" s="167"/>
      <c r="L484" s="167"/>
      <c r="M484" s="167"/>
      <c r="N484" s="167"/>
      <c r="O484" s="167"/>
      <c r="P484" s="167"/>
      <c r="Q484" s="167"/>
      <c r="R484" s="167"/>
      <c r="S484" s="167"/>
      <c r="T484" s="167"/>
    </row>
    <row r="485" spans="1:20" ht="39.950000000000003" customHeight="1" x14ac:dyDescent="0.25">
      <c r="A485" s="167"/>
      <c r="B485" s="57"/>
      <c r="C485" s="57"/>
      <c r="D485" s="57"/>
      <c r="E485" s="167"/>
      <c r="F485" s="167"/>
      <c r="G485" s="167"/>
      <c r="H485" s="167"/>
      <c r="I485" s="167"/>
      <c r="J485" s="167"/>
      <c r="K485" s="167"/>
      <c r="L485" s="167"/>
      <c r="M485" s="167"/>
      <c r="N485" s="167"/>
      <c r="O485" s="167"/>
      <c r="P485" s="167"/>
      <c r="Q485" s="167"/>
      <c r="R485" s="167"/>
      <c r="S485" s="167"/>
      <c r="T485" s="167"/>
    </row>
    <row r="486" spans="1:20" ht="39.950000000000003" customHeight="1" x14ac:dyDescent="0.25">
      <c r="A486" s="167"/>
      <c r="B486" s="57"/>
      <c r="C486" s="57"/>
      <c r="D486" s="57"/>
      <c r="E486" s="167"/>
      <c r="F486" s="167"/>
      <c r="G486" s="167"/>
      <c r="H486" s="167"/>
      <c r="I486" s="167"/>
      <c r="J486" s="167"/>
      <c r="K486" s="167"/>
      <c r="L486" s="167"/>
      <c r="M486" s="167"/>
      <c r="N486" s="167"/>
      <c r="O486" s="167"/>
      <c r="P486" s="167"/>
      <c r="Q486" s="167"/>
      <c r="R486" s="167"/>
      <c r="S486" s="167"/>
      <c r="T486" s="167"/>
    </row>
    <row r="487" spans="1:20" ht="39.950000000000003" customHeight="1" x14ac:dyDescent="0.25">
      <c r="A487" s="167"/>
      <c r="B487" s="57"/>
      <c r="C487" s="57"/>
      <c r="D487" s="57"/>
      <c r="E487" s="167"/>
      <c r="F487" s="167"/>
      <c r="G487" s="167"/>
      <c r="H487" s="167"/>
      <c r="I487" s="167"/>
      <c r="J487" s="167"/>
      <c r="K487" s="167"/>
      <c r="L487" s="167"/>
      <c r="M487" s="167"/>
      <c r="N487" s="167"/>
      <c r="O487" s="167"/>
      <c r="P487" s="167"/>
      <c r="Q487" s="167"/>
      <c r="R487" s="167"/>
      <c r="S487" s="167"/>
      <c r="T487" s="167"/>
    </row>
    <row r="488" spans="1:20" ht="39.950000000000003" customHeight="1" x14ac:dyDescent="0.25">
      <c r="A488" s="167"/>
      <c r="B488" s="57"/>
      <c r="C488" s="57"/>
      <c r="D488" s="57"/>
      <c r="E488" s="167"/>
      <c r="F488" s="167"/>
      <c r="G488" s="167"/>
      <c r="H488" s="167"/>
      <c r="I488" s="167"/>
      <c r="J488" s="167"/>
      <c r="K488" s="167"/>
      <c r="L488" s="167"/>
      <c r="M488" s="167"/>
      <c r="N488" s="167"/>
      <c r="O488" s="167"/>
      <c r="P488" s="167"/>
      <c r="Q488" s="167"/>
      <c r="R488" s="167"/>
      <c r="S488" s="167"/>
      <c r="T488" s="167"/>
    </row>
    <row r="489" spans="1:20" ht="39.950000000000003" customHeight="1" x14ac:dyDescent="0.25">
      <c r="A489" s="167"/>
      <c r="B489" s="57"/>
      <c r="C489" s="57"/>
      <c r="D489" s="57"/>
      <c r="E489" s="167"/>
      <c r="F489" s="167"/>
      <c r="G489" s="167"/>
      <c r="H489" s="167"/>
      <c r="I489" s="167"/>
      <c r="J489" s="167"/>
      <c r="K489" s="167"/>
      <c r="L489" s="167"/>
      <c r="M489" s="167"/>
      <c r="N489" s="167"/>
      <c r="O489" s="167"/>
      <c r="P489" s="167"/>
      <c r="Q489" s="167"/>
      <c r="R489" s="167"/>
      <c r="S489" s="167"/>
      <c r="T489" s="167"/>
    </row>
    <row r="490" spans="1:20" ht="39.950000000000003" customHeight="1" x14ac:dyDescent="0.25">
      <c r="A490" s="167"/>
      <c r="B490" s="57"/>
      <c r="C490" s="57"/>
      <c r="D490" s="57"/>
      <c r="E490" s="167"/>
      <c r="F490" s="167"/>
      <c r="G490" s="167"/>
      <c r="H490" s="167"/>
      <c r="I490" s="167"/>
      <c r="J490" s="167"/>
      <c r="K490" s="167"/>
      <c r="L490" s="167"/>
      <c r="M490" s="167"/>
      <c r="N490" s="167"/>
      <c r="O490" s="167"/>
      <c r="P490" s="167"/>
      <c r="Q490" s="167"/>
      <c r="R490" s="167"/>
      <c r="S490" s="167"/>
      <c r="T490" s="167"/>
    </row>
    <row r="491" spans="1:20" ht="39.950000000000003" customHeight="1" x14ac:dyDescent="0.25">
      <c r="A491" s="167"/>
      <c r="B491" s="57"/>
      <c r="C491" s="57"/>
      <c r="D491" s="57"/>
      <c r="E491" s="167"/>
      <c r="F491" s="167"/>
      <c r="G491" s="167"/>
      <c r="H491" s="167"/>
      <c r="I491" s="167"/>
      <c r="J491" s="167"/>
      <c r="K491" s="167"/>
      <c r="L491" s="167"/>
      <c r="M491" s="167"/>
      <c r="N491" s="167"/>
      <c r="O491" s="167"/>
      <c r="P491" s="167"/>
      <c r="Q491" s="167"/>
      <c r="R491" s="167"/>
      <c r="S491" s="167"/>
      <c r="T491" s="167"/>
    </row>
    <row r="492" spans="1:20" ht="39.950000000000003" customHeight="1" x14ac:dyDescent="0.25">
      <c r="A492" s="167"/>
      <c r="B492" s="57"/>
      <c r="C492" s="57"/>
      <c r="D492" s="57"/>
      <c r="E492" s="167"/>
      <c r="F492" s="167"/>
      <c r="G492" s="167"/>
      <c r="H492" s="167"/>
      <c r="I492" s="167"/>
      <c r="J492" s="167"/>
      <c r="K492" s="167"/>
      <c r="L492" s="167"/>
      <c r="M492" s="167"/>
      <c r="N492" s="167"/>
      <c r="O492" s="167"/>
      <c r="P492" s="167"/>
      <c r="Q492" s="167"/>
      <c r="R492" s="167"/>
      <c r="S492" s="167"/>
      <c r="T492" s="167"/>
    </row>
    <row r="493" spans="1:20" ht="39.950000000000003" customHeight="1" x14ac:dyDescent="0.25">
      <c r="A493" s="167"/>
      <c r="B493" s="57"/>
      <c r="C493" s="57"/>
      <c r="D493" s="57"/>
      <c r="E493" s="167"/>
      <c r="F493" s="167"/>
      <c r="G493" s="167"/>
      <c r="H493" s="167"/>
      <c r="I493" s="167"/>
      <c r="J493" s="167"/>
      <c r="K493" s="167"/>
      <c r="L493" s="167"/>
      <c r="M493" s="167"/>
      <c r="N493" s="167"/>
      <c r="O493" s="167"/>
      <c r="P493" s="167"/>
      <c r="Q493" s="167"/>
      <c r="R493" s="167"/>
      <c r="S493" s="167"/>
      <c r="T493" s="167"/>
    </row>
    <row r="494" spans="1:20" ht="39.950000000000003" customHeight="1" x14ac:dyDescent="0.25">
      <c r="A494" s="167"/>
      <c r="B494" s="57"/>
      <c r="C494" s="57"/>
      <c r="D494" s="57"/>
      <c r="E494" s="167"/>
      <c r="F494" s="167"/>
      <c r="G494" s="167"/>
      <c r="H494" s="167"/>
      <c r="I494" s="167"/>
      <c r="J494" s="167"/>
      <c r="K494" s="167"/>
      <c r="L494" s="167"/>
      <c r="M494" s="167"/>
      <c r="N494" s="167"/>
      <c r="O494" s="167"/>
      <c r="P494" s="167"/>
      <c r="Q494" s="167"/>
      <c r="R494" s="167"/>
      <c r="S494" s="167"/>
      <c r="T494" s="167"/>
    </row>
    <row r="495" spans="1:20" ht="39.950000000000003" customHeight="1" x14ac:dyDescent="0.25">
      <c r="A495" s="167"/>
      <c r="B495" s="57"/>
      <c r="C495" s="57"/>
      <c r="D495" s="57"/>
      <c r="E495" s="167"/>
      <c r="F495" s="167"/>
      <c r="G495" s="167"/>
      <c r="H495" s="167"/>
      <c r="I495" s="167"/>
      <c r="J495" s="167"/>
      <c r="K495" s="167"/>
      <c r="L495" s="167"/>
      <c r="M495" s="167"/>
      <c r="N495" s="167"/>
      <c r="O495" s="167"/>
      <c r="P495" s="167"/>
      <c r="Q495" s="167"/>
      <c r="R495" s="167"/>
      <c r="S495" s="167"/>
      <c r="T495" s="167"/>
    </row>
    <row r="496" spans="1:20" ht="39.950000000000003" customHeight="1" x14ac:dyDescent="0.25">
      <c r="A496" s="167"/>
      <c r="B496" s="57"/>
      <c r="C496" s="57"/>
      <c r="D496" s="57"/>
      <c r="E496" s="167"/>
      <c r="F496" s="167"/>
      <c r="G496" s="167"/>
      <c r="H496" s="167"/>
      <c r="I496" s="167"/>
      <c r="J496" s="167"/>
      <c r="K496" s="167"/>
      <c r="L496" s="167"/>
      <c r="M496" s="167"/>
      <c r="N496" s="167"/>
      <c r="O496" s="167"/>
      <c r="P496" s="167"/>
      <c r="Q496" s="167"/>
      <c r="R496" s="167"/>
      <c r="S496" s="167"/>
      <c r="T496" s="167"/>
    </row>
    <row r="497" spans="1:20" ht="39.950000000000003" customHeight="1" x14ac:dyDescent="0.25">
      <c r="A497" s="167"/>
      <c r="B497" s="57"/>
      <c r="C497" s="57"/>
      <c r="D497" s="57"/>
      <c r="E497" s="167"/>
      <c r="F497" s="167"/>
      <c r="G497" s="167"/>
      <c r="H497" s="167"/>
      <c r="I497" s="167"/>
      <c r="J497" s="167"/>
      <c r="K497" s="167"/>
      <c r="L497" s="167"/>
      <c r="M497" s="167"/>
      <c r="N497" s="167"/>
      <c r="O497" s="167"/>
      <c r="P497" s="167"/>
      <c r="Q497" s="167"/>
      <c r="R497" s="167"/>
      <c r="S497" s="167"/>
      <c r="T497" s="167"/>
    </row>
    <row r="498" spans="1:20" ht="39.950000000000003" customHeight="1" x14ac:dyDescent="0.25">
      <c r="A498" s="167"/>
      <c r="B498" s="57"/>
      <c r="C498" s="57"/>
      <c r="D498" s="57"/>
      <c r="E498" s="167"/>
      <c r="F498" s="167"/>
      <c r="G498" s="167"/>
      <c r="H498" s="167"/>
      <c r="I498" s="167"/>
      <c r="J498" s="167"/>
      <c r="K498" s="167"/>
      <c r="L498" s="167"/>
      <c r="M498" s="167"/>
      <c r="N498" s="167"/>
      <c r="O498" s="167"/>
      <c r="P498" s="167"/>
      <c r="Q498" s="167"/>
      <c r="R498" s="167"/>
      <c r="S498" s="167"/>
      <c r="T498" s="167"/>
    </row>
    <row r="499" spans="1:20" ht="39.950000000000003" customHeight="1" x14ac:dyDescent="0.25">
      <c r="A499" s="167"/>
      <c r="B499" s="57"/>
      <c r="C499" s="57"/>
      <c r="D499" s="57"/>
      <c r="E499" s="167"/>
      <c r="F499" s="167"/>
      <c r="G499" s="167"/>
      <c r="H499" s="167"/>
      <c r="I499" s="167"/>
      <c r="J499" s="167"/>
      <c r="K499" s="167"/>
      <c r="L499" s="167"/>
      <c r="M499" s="167"/>
      <c r="N499" s="167"/>
      <c r="O499" s="167"/>
      <c r="P499" s="167"/>
      <c r="Q499" s="167"/>
      <c r="R499" s="167"/>
      <c r="S499" s="167"/>
      <c r="T499" s="167"/>
    </row>
    <row r="500" spans="1:20" ht="39.950000000000003" customHeight="1" x14ac:dyDescent="0.25">
      <c r="A500" s="167"/>
      <c r="B500" s="57"/>
      <c r="C500" s="57"/>
      <c r="D500" s="57"/>
      <c r="E500" s="167"/>
      <c r="F500" s="167"/>
      <c r="G500" s="167"/>
      <c r="H500" s="167"/>
      <c r="I500" s="167"/>
      <c r="J500" s="167"/>
      <c r="K500" s="167"/>
      <c r="L500" s="167"/>
      <c r="M500" s="167"/>
      <c r="N500" s="167"/>
      <c r="O500" s="167"/>
      <c r="P500" s="167"/>
      <c r="Q500" s="167"/>
      <c r="R500" s="167"/>
      <c r="S500" s="167"/>
      <c r="T500" s="167"/>
    </row>
    <row r="501" spans="1:20" ht="39.950000000000003" customHeight="1" x14ac:dyDescent="0.25">
      <c r="A501" s="167"/>
      <c r="B501" s="57"/>
      <c r="C501" s="57"/>
      <c r="D501" s="57"/>
      <c r="E501" s="167"/>
      <c r="F501" s="167"/>
      <c r="G501" s="167"/>
      <c r="H501" s="167"/>
      <c r="I501" s="167"/>
      <c r="J501" s="167"/>
      <c r="K501" s="167"/>
      <c r="L501" s="167"/>
      <c r="M501" s="167"/>
      <c r="N501" s="167"/>
      <c r="O501" s="167"/>
      <c r="P501" s="167"/>
      <c r="Q501" s="167"/>
      <c r="R501" s="167"/>
      <c r="S501" s="167"/>
      <c r="T501" s="167"/>
    </row>
    <row r="502" spans="1:20" ht="39.950000000000003" customHeight="1" x14ac:dyDescent="0.25">
      <c r="A502" s="167"/>
      <c r="B502" s="57"/>
      <c r="C502" s="57"/>
      <c r="D502" s="57"/>
      <c r="E502" s="167"/>
      <c r="F502" s="167"/>
      <c r="G502" s="167"/>
      <c r="H502" s="167"/>
      <c r="I502" s="167"/>
      <c r="J502" s="167"/>
      <c r="K502" s="167"/>
      <c r="L502" s="167"/>
      <c r="M502" s="167"/>
      <c r="N502" s="167"/>
      <c r="O502" s="167"/>
      <c r="P502" s="167"/>
      <c r="Q502" s="167"/>
      <c r="R502" s="167"/>
      <c r="S502" s="167"/>
      <c r="T502" s="167"/>
    </row>
    <row r="503" spans="1:20" ht="39.950000000000003" customHeight="1" x14ac:dyDescent="0.25">
      <c r="A503" s="167"/>
      <c r="B503" s="57"/>
      <c r="C503" s="57"/>
      <c r="D503" s="57"/>
      <c r="E503" s="167"/>
      <c r="F503" s="167"/>
      <c r="G503" s="167"/>
      <c r="H503" s="167"/>
      <c r="I503" s="167"/>
      <c r="J503" s="167"/>
      <c r="K503" s="167"/>
      <c r="L503" s="167"/>
      <c r="M503" s="167"/>
      <c r="N503" s="167"/>
      <c r="O503" s="167"/>
      <c r="P503" s="167"/>
      <c r="Q503" s="167"/>
      <c r="R503" s="167"/>
      <c r="S503" s="167"/>
      <c r="T503" s="167"/>
    </row>
    <row r="504" spans="1:20" ht="39.950000000000003" customHeight="1" x14ac:dyDescent="0.25">
      <c r="A504" s="167"/>
      <c r="B504" s="57"/>
      <c r="C504" s="57"/>
      <c r="D504" s="57"/>
      <c r="E504" s="167"/>
      <c r="F504" s="167"/>
      <c r="G504" s="167"/>
      <c r="H504" s="167"/>
      <c r="I504" s="167"/>
      <c r="J504" s="167"/>
      <c r="K504" s="167"/>
      <c r="L504" s="167"/>
      <c r="M504" s="167"/>
      <c r="N504" s="167"/>
      <c r="O504" s="167"/>
      <c r="P504" s="167"/>
      <c r="Q504" s="167"/>
      <c r="R504" s="167"/>
      <c r="S504" s="167"/>
      <c r="T504" s="167"/>
    </row>
    <row r="505" spans="1:20" ht="39.950000000000003" customHeight="1" x14ac:dyDescent="0.25">
      <c r="A505" s="167"/>
      <c r="B505" s="57"/>
      <c r="C505" s="57"/>
      <c r="D505" s="57"/>
      <c r="E505" s="167"/>
      <c r="F505" s="167"/>
      <c r="G505" s="167"/>
      <c r="H505" s="167"/>
      <c r="I505" s="167"/>
      <c r="J505" s="167"/>
      <c r="K505" s="167"/>
      <c r="L505" s="167"/>
      <c r="M505" s="167"/>
      <c r="N505" s="167"/>
      <c r="O505" s="167"/>
      <c r="P505" s="167"/>
      <c r="Q505" s="167"/>
      <c r="R505" s="167"/>
      <c r="S505" s="167"/>
      <c r="T505" s="167"/>
    </row>
    <row r="506" spans="1:20" ht="39.950000000000003" customHeight="1" x14ac:dyDescent="0.25">
      <c r="A506" s="167"/>
      <c r="B506" s="57"/>
      <c r="C506" s="57"/>
      <c r="D506" s="57"/>
      <c r="E506" s="167"/>
      <c r="F506" s="167"/>
      <c r="G506" s="167"/>
      <c r="H506" s="167"/>
      <c r="I506" s="167"/>
      <c r="J506" s="167"/>
      <c r="K506" s="167"/>
      <c r="L506" s="167"/>
      <c r="M506" s="167"/>
      <c r="N506" s="167"/>
      <c r="O506" s="167"/>
      <c r="P506" s="167"/>
      <c r="Q506" s="167"/>
      <c r="R506" s="167"/>
      <c r="S506" s="167"/>
      <c r="T506" s="167"/>
    </row>
    <row r="507" spans="1:20" ht="39.950000000000003" customHeight="1" x14ac:dyDescent="0.25">
      <c r="A507" s="167"/>
      <c r="B507" s="57"/>
      <c r="C507" s="57"/>
      <c r="D507" s="57"/>
      <c r="E507" s="167"/>
      <c r="F507" s="167"/>
      <c r="G507" s="167"/>
      <c r="H507" s="167"/>
      <c r="I507" s="167"/>
      <c r="J507" s="167"/>
      <c r="K507" s="167"/>
      <c r="L507" s="167"/>
      <c r="M507" s="167"/>
      <c r="N507" s="167"/>
      <c r="O507" s="167"/>
      <c r="P507" s="167"/>
      <c r="Q507" s="167"/>
      <c r="R507" s="167"/>
      <c r="S507" s="167"/>
      <c r="T507" s="167"/>
    </row>
    <row r="508" spans="1:20" ht="39.950000000000003" customHeight="1" x14ac:dyDescent="0.25">
      <c r="A508" s="167"/>
      <c r="B508" s="57"/>
      <c r="C508" s="57"/>
      <c r="D508" s="57"/>
      <c r="E508" s="167"/>
      <c r="F508" s="167"/>
      <c r="G508" s="167"/>
      <c r="H508" s="167"/>
      <c r="I508" s="167"/>
      <c r="J508" s="167"/>
      <c r="K508" s="167"/>
      <c r="L508" s="167"/>
      <c r="M508" s="167"/>
      <c r="N508" s="167"/>
      <c r="O508" s="167"/>
      <c r="P508" s="167"/>
      <c r="Q508" s="167"/>
      <c r="R508" s="167"/>
      <c r="S508" s="167"/>
      <c r="T508" s="167"/>
    </row>
    <row r="509" spans="1:20" ht="39.950000000000003" customHeight="1" x14ac:dyDescent="0.25">
      <c r="A509" s="167"/>
      <c r="B509" s="57"/>
      <c r="C509" s="57"/>
      <c r="D509" s="57"/>
      <c r="E509" s="167"/>
      <c r="F509" s="167"/>
      <c r="G509" s="167"/>
      <c r="H509" s="167"/>
      <c r="I509" s="167"/>
      <c r="J509" s="167"/>
      <c r="K509" s="167"/>
      <c r="L509" s="167"/>
      <c r="M509" s="167"/>
      <c r="N509" s="167"/>
      <c r="O509" s="167"/>
      <c r="P509" s="167"/>
      <c r="Q509" s="167"/>
      <c r="R509" s="167"/>
      <c r="S509" s="167"/>
      <c r="T509" s="167"/>
    </row>
    <row r="510" spans="1:20" ht="39.950000000000003" customHeight="1" x14ac:dyDescent="0.25">
      <c r="A510" s="167"/>
      <c r="B510" s="57"/>
      <c r="C510" s="57"/>
      <c r="D510" s="57"/>
      <c r="E510" s="167"/>
      <c r="F510" s="167"/>
      <c r="G510" s="167"/>
      <c r="H510" s="167"/>
      <c r="I510" s="167"/>
      <c r="J510" s="167"/>
      <c r="K510" s="167"/>
      <c r="L510" s="167"/>
      <c r="M510" s="167"/>
      <c r="N510" s="167"/>
      <c r="O510" s="167"/>
      <c r="P510" s="167"/>
      <c r="Q510" s="167"/>
      <c r="R510" s="167"/>
      <c r="S510" s="167"/>
      <c r="T510" s="167"/>
    </row>
    <row r="511" spans="1:20" ht="39.950000000000003" customHeight="1" x14ac:dyDescent="0.25">
      <c r="A511" s="167"/>
      <c r="B511" s="57"/>
      <c r="C511" s="57"/>
      <c r="D511" s="57"/>
      <c r="E511" s="167"/>
      <c r="F511" s="167"/>
      <c r="G511" s="167"/>
      <c r="H511" s="167"/>
      <c r="I511" s="167"/>
      <c r="J511" s="167"/>
      <c r="K511" s="167"/>
      <c r="L511" s="167"/>
      <c r="M511" s="167"/>
      <c r="N511" s="167"/>
      <c r="O511" s="167"/>
      <c r="P511" s="167"/>
      <c r="Q511" s="167"/>
      <c r="R511" s="167"/>
      <c r="S511" s="167"/>
      <c r="T511" s="167"/>
    </row>
    <row r="512" spans="1:20" ht="39.950000000000003" customHeight="1" x14ac:dyDescent="0.25">
      <c r="A512" s="167"/>
      <c r="B512" s="57"/>
      <c r="C512" s="57"/>
      <c r="D512" s="57"/>
      <c r="E512" s="167"/>
      <c r="F512" s="167"/>
      <c r="G512" s="167"/>
      <c r="H512" s="167"/>
      <c r="I512" s="167"/>
      <c r="J512" s="167"/>
      <c r="K512" s="167"/>
      <c r="L512" s="167"/>
      <c r="M512" s="167"/>
      <c r="N512" s="167"/>
      <c r="O512" s="167"/>
      <c r="P512" s="167"/>
      <c r="Q512" s="167"/>
      <c r="R512" s="167"/>
      <c r="S512" s="167"/>
      <c r="T512" s="167"/>
    </row>
    <row r="513" spans="1:20" ht="39.950000000000003" customHeight="1" x14ac:dyDescent="0.25">
      <c r="A513" s="167"/>
      <c r="B513" s="57"/>
      <c r="C513" s="57"/>
      <c r="D513" s="57"/>
      <c r="E513" s="167"/>
      <c r="F513" s="167"/>
      <c r="G513" s="167"/>
      <c r="H513" s="167"/>
      <c r="I513" s="167"/>
      <c r="J513" s="167"/>
      <c r="K513" s="167"/>
      <c r="L513" s="167"/>
      <c r="M513" s="167"/>
      <c r="N513" s="167"/>
      <c r="O513" s="167"/>
      <c r="P513" s="167"/>
      <c r="Q513" s="167"/>
      <c r="R513" s="167"/>
      <c r="S513" s="167"/>
      <c r="T513" s="167"/>
    </row>
    <row r="514" spans="1:20" ht="39.950000000000003" customHeight="1" x14ac:dyDescent="0.25">
      <c r="A514" s="167"/>
      <c r="B514" s="57"/>
      <c r="C514" s="57"/>
      <c r="D514" s="57"/>
      <c r="E514" s="167"/>
      <c r="F514" s="167"/>
      <c r="G514" s="167"/>
      <c r="H514" s="167"/>
      <c r="I514" s="167"/>
      <c r="J514" s="167"/>
      <c r="K514" s="167"/>
      <c r="L514" s="167"/>
      <c r="M514" s="167"/>
      <c r="N514" s="167"/>
      <c r="O514" s="167"/>
      <c r="P514" s="167"/>
      <c r="Q514" s="167"/>
      <c r="R514" s="167"/>
      <c r="S514" s="167"/>
      <c r="T514" s="167"/>
    </row>
    <row r="515" spans="1:20" ht="39.950000000000003" customHeight="1" x14ac:dyDescent="0.25">
      <c r="A515" s="167"/>
      <c r="B515" s="57"/>
      <c r="C515" s="57"/>
      <c r="D515" s="57"/>
      <c r="E515" s="167"/>
      <c r="F515" s="167"/>
      <c r="G515" s="167"/>
      <c r="H515" s="167"/>
      <c r="I515" s="167"/>
      <c r="J515" s="167"/>
      <c r="K515" s="167"/>
      <c r="L515" s="167"/>
      <c r="M515" s="167"/>
      <c r="N515" s="167"/>
      <c r="O515" s="167"/>
      <c r="P515" s="167"/>
      <c r="Q515" s="167"/>
      <c r="R515" s="167"/>
      <c r="S515" s="167"/>
      <c r="T515" s="167"/>
    </row>
    <row r="516" spans="1:20" ht="39.950000000000003" customHeight="1" x14ac:dyDescent="0.25">
      <c r="A516" s="167"/>
      <c r="B516" s="57"/>
      <c r="C516" s="57"/>
      <c r="D516" s="57"/>
      <c r="E516" s="167"/>
      <c r="F516" s="167"/>
      <c r="G516" s="167"/>
      <c r="H516" s="167"/>
      <c r="I516" s="167"/>
      <c r="J516" s="167"/>
      <c r="K516" s="167"/>
      <c r="L516" s="167"/>
      <c r="M516" s="167"/>
      <c r="N516" s="167"/>
      <c r="O516" s="167"/>
      <c r="P516" s="167"/>
      <c r="Q516" s="167"/>
      <c r="R516" s="167"/>
      <c r="S516" s="167"/>
      <c r="T516" s="167"/>
    </row>
    <row r="517" spans="1:20" ht="39.950000000000003" customHeight="1" x14ac:dyDescent="0.25">
      <c r="A517" s="167"/>
      <c r="B517" s="57"/>
      <c r="C517" s="57"/>
      <c r="D517" s="57"/>
      <c r="E517" s="167"/>
      <c r="F517" s="167"/>
      <c r="G517" s="167"/>
      <c r="H517" s="167"/>
      <c r="I517" s="167"/>
      <c r="J517" s="167"/>
      <c r="K517" s="167"/>
      <c r="L517" s="167"/>
      <c r="M517" s="167"/>
      <c r="N517" s="167"/>
      <c r="O517" s="167"/>
      <c r="P517" s="167"/>
      <c r="Q517" s="167"/>
      <c r="R517" s="167"/>
      <c r="S517" s="167"/>
      <c r="T517" s="167"/>
    </row>
    <row r="518" spans="1:20" ht="39.950000000000003" customHeight="1" x14ac:dyDescent="0.25">
      <c r="A518" s="167"/>
      <c r="B518" s="57"/>
      <c r="C518" s="57"/>
      <c r="D518" s="57"/>
      <c r="E518" s="167"/>
      <c r="F518" s="167"/>
      <c r="G518" s="167"/>
      <c r="H518" s="167"/>
      <c r="I518" s="167"/>
      <c r="J518" s="167"/>
      <c r="K518" s="167"/>
      <c r="L518" s="167"/>
      <c r="M518" s="167"/>
      <c r="N518" s="167"/>
      <c r="O518" s="167"/>
      <c r="P518" s="167"/>
      <c r="Q518" s="167"/>
      <c r="R518" s="167"/>
      <c r="S518" s="167"/>
      <c r="T518" s="167"/>
    </row>
    <row r="519" spans="1:20" ht="39.950000000000003" customHeight="1" x14ac:dyDescent="0.25">
      <c r="A519" s="167"/>
      <c r="B519" s="57"/>
      <c r="C519" s="57"/>
      <c r="D519" s="57"/>
      <c r="E519" s="167"/>
      <c r="F519" s="167"/>
      <c r="G519" s="167"/>
      <c r="H519" s="167"/>
      <c r="I519" s="167"/>
      <c r="J519" s="167"/>
      <c r="K519" s="167"/>
      <c r="L519" s="167"/>
      <c r="M519" s="167"/>
      <c r="N519" s="167"/>
      <c r="O519" s="167"/>
      <c r="P519" s="167"/>
      <c r="Q519" s="167"/>
      <c r="R519" s="167"/>
      <c r="S519" s="167"/>
      <c r="T519" s="167"/>
    </row>
    <row r="520" spans="1:20" ht="39.950000000000003" customHeight="1" x14ac:dyDescent="0.25">
      <c r="A520" s="167"/>
      <c r="B520" s="57"/>
      <c r="C520" s="57"/>
      <c r="D520" s="57"/>
      <c r="E520" s="167"/>
      <c r="F520" s="167"/>
      <c r="G520" s="167"/>
      <c r="H520" s="167"/>
      <c r="I520" s="167"/>
      <c r="J520" s="167"/>
      <c r="K520" s="167"/>
      <c r="L520" s="167"/>
      <c r="M520" s="167"/>
      <c r="N520" s="167"/>
      <c r="O520" s="167"/>
      <c r="P520" s="167"/>
      <c r="Q520" s="167"/>
      <c r="R520" s="167"/>
      <c r="S520" s="167"/>
      <c r="T520" s="167"/>
    </row>
    <row r="521" spans="1:20" ht="39.950000000000003" customHeight="1" x14ac:dyDescent="0.25">
      <c r="A521" s="167"/>
      <c r="B521" s="57"/>
      <c r="C521" s="57"/>
      <c r="D521" s="57"/>
      <c r="E521" s="167"/>
      <c r="F521" s="167"/>
      <c r="G521" s="167"/>
      <c r="H521" s="167"/>
      <c r="I521" s="167"/>
      <c r="J521" s="167"/>
      <c r="K521" s="167"/>
      <c r="L521" s="167"/>
      <c r="M521" s="167"/>
      <c r="N521" s="167"/>
      <c r="O521" s="167"/>
      <c r="P521" s="167"/>
      <c r="Q521" s="167"/>
      <c r="R521" s="167"/>
      <c r="S521" s="167"/>
      <c r="T521" s="167"/>
    </row>
    <row r="522" spans="1:20" ht="39.950000000000003" customHeight="1" x14ac:dyDescent="0.25">
      <c r="A522" s="167"/>
      <c r="B522" s="57"/>
      <c r="C522" s="57"/>
      <c r="D522" s="57"/>
      <c r="E522" s="167"/>
      <c r="F522" s="167"/>
      <c r="G522" s="167"/>
      <c r="H522" s="167"/>
      <c r="I522" s="167"/>
      <c r="J522" s="167"/>
      <c r="K522" s="167"/>
      <c r="L522" s="167"/>
      <c r="M522" s="167"/>
      <c r="N522" s="167"/>
      <c r="O522" s="167"/>
      <c r="P522" s="167"/>
      <c r="Q522" s="167"/>
      <c r="R522" s="167"/>
      <c r="S522" s="167"/>
      <c r="T522" s="167"/>
    </row>
    <row r="523" spans="1:20" ht="39.950000000000003" customHeight="1" x14ac:dyDescent="0.25">
      <c r="A523" s="167"/>
      <c r="B523" s="57"/>
      <c r="C523" s="57"/>
      <c r="D523" s="57"/>
      <c r="E523" s="167"/>
      <c r="F523" s="167"/>
      <c r="G523" s="167"/>
      <c r="H523" s="167"/>
      <c r="I523" s="167"/>
      <c r="J523" s="167"/>
      <c r="K523" s="167"/>
      <c r="L523" s="167"/>
      <c r="M523" s="167"/>
      <c r="N523" s="167"/>
      <c r="O523" s="167"/>
      <c r="P523" s="167"/>
      <c r="Q523" s="167"/>
      <c r="R523" s="167"/>
      <c r="S523" s="167"/>
      <c r="T523" s="167"/>
    </row>
    <row r="524" spans="1:20" ht="39.950000000000003" customHeight="1" x14ac:dyDescent="0.25">
      <c r="A524" s="167"/>
      <c r="B524" s="57"/>
      <c r="C524" s="57"/>
      <c r="D524" s="57"/>
      <c r="E524" s="167"/>
      <c r="F524" s="167"/>
      <c r="G524" s="167"/>
      <c r="H524" s="167"/>
      <c r="I524" s="167"/>
      <c r="J524" s="167"/>
      <c r="K524" s="167"/>
      <c r="L524" s="167"/>
      <c r="M524" s="167"/>
      <c r="N524" s="167"/>
      <c r="O524" s="167"/>
      <c r="P524" s="167"/>
      <c r="Q524" s="167"/>
      <c r="R524" s="167"/>
      <c r="S524" s="167"/>
      <c r="T524" s="167"/>
    </row>
    <row r="525" spans="1:20" ht="39.950000000000003" customHeight="1" x14ac:dyDescent="0.25">
      <c r="A525" s="167"/>
      <c r="B525" s="57"/>
      <c r="C525" s="57"/>
      <c r="D525" s="57"/>
      <c r="E525" s="167"/>
      <c r="F525" s="167"/>
      <c r="G525" s="167"/>
      <c r="H525" s="167"/>
      <c r="I525" s="167"/>
      <c r="J525" s="167"/>
      <c r="K525" s="167"/>
      <c r="L525" s="167"/>
      <c r="M525" s="167"/>
      <c r="N525" s="167"/>
      <c r="O525" s="167"/>
      <c r="P525" s="167"/>
      <c r="Q525" s="167"/>
      <c r="R525" s="167"/>
      <c r="S525" s="167"/>
      <c r="T525" s="167"/>
    </row>
    <row r="526" spans="1:20" ht="39.950000000000003" customHeight="1" x14ac:dyDescent="0.25">
      <c r="A526" s="167"/>
      <c r="B526" s="57"/>
      <c r="C526" s="57"/>
      <c r="D526" s="57"/>
      <c r="E526" s="167"/>
      <c r="F526" s="167"/>
      <c r="G526" s="167"/>
      <c r="H526" s="167"/>
      <c r="I526" s="167"/>
      <c r="J526" s="167"/>
      <c r="K526" s="167"/>
      <c r="L526" s="167"/>
      <c r="M526" s="167"/>
      <c r="N526" s="167"/>
      <c r="O526" s="167"/>
      <c r="P526" s="167"/>
      <c r="Q526" s="167"/>
      <c r="R526" s="167"/>
      <c r="S526" s="167"/>
      <c r="T526" s="167"/>
    </row>
    <row r="527" spans="1:20" ht="39.950000000000003" customHeight="1" x14ac:dyDescent="0.25">
      <c r="A527" s="167"/>
      <c r="B527" s="57"/>
      <c r="C527" s="57"/>
      <c r="D527" s="57"/>
      <c r="E527" s="167"/>
      <c r="F527" s="167"/>
      <c r="G527" s="167"/>
      <c r="H527" s="167"/>
      <c r="I527" s="167"/>
      <c r="J527" s="167"/>
      <c r="K527" s="167"/>
      <c r="L527" s="167"/>
      <c r="M527" s="167"/>
      <c r="N527" s="167"/>
      <c r="O527" s="167"/>
      <c r="P527" s="167"/>
      <c r="Q527" s="167"/>
      <c r="R527" s="167"/>
      <c r="S527" s="167"/>
      <c r="T527" s="167"/>
    </row>
    <row r="528" spans="1:20" ht="39.950000000000003" customHeight="1" x14ac:dyDescent="0.25">
      <c r="A528" s="167"/>
      <c r="B528" s="57"/>
      <c r="C528" s="57"/>
      <c r="D528" s="57"/>
      <c r="E528" s="167"/>
      <c r="F528" s="167"/>
      <c r="G528" s="167"/>
      <c r="H528" s="167"/>
      <c r="I528" s="167"/>
      <c r="J528" s="167"/>
      <c r="K528" s="167"/>
      <c r="L528" s="167"/>
      <c r="M528" s="167"/>
      <c r="N528" s="167"/>
      <c r="O528" s="167"/>
      <c r="P528" s="167"/>
      <c r="Q528" s="167"/>
      <c r="R528" s="167"/>
      <c r="S528" s="167"/>
      <c r="T528" s="167"/>
    </row>
    <row r="529" spans="1:20" ht="39.950000000000003" customHeight="1" x14ac:dyDescent="0.25">
      <c r="A529" s="167"/>
      <c r="B529" s="57"/>
      <c r="C529" s="57"/>
      <c r="D529" s="57"/>
      <c r="E529" s="167"/>
      <c r="F529" s="167"/>
      <c r="G529" s="167"/>
      <c r="H529" s="167"/>
      <c r="I529" s="167"/>
      <c r="J529" s="167"/>
      <c r="K529" s="167"/>
      <c r="L529" s="167"/>
      <c r="M529" s="167"/>
      <c r="N529" s="167"/>
      <c r="O529" s="167"/>
      <c r="P529" s="167"/>
      <c r="Q529" s="167"/>
      <c r="R529" s="167"/>
      <c r="S529" s="167"/>
      <c r="T529" s="167"/>
    </row>
    <row r="530" spans="1:20" ht="39.950000000000003" customHeight="1" x14ac:dyDescent="0.25">
      <c r="A530" s="167"/>
      <c r="B530" s="57"/>
      <c r="C530" s="57"/>
      <c r="D530" s="57"/>
      <c r="E530" s="167"/>
      <c r="F530" s="167"/>
      <c r="G530" s="167"/>
      <c r="H530" s="167"/>
      <c r="I530" s="167"/>
      <c r="J530" s="167"/>
      <c r="K530" s="167"/>
      <c r="L530" s="167"/>
      <c r="M530" s="167"/>
      <c r="N530" s="167"/>
      <c r="O530" s="167"/>
      <c r="P530" s="167"/>
      <c r="Q530" s="167"/>
      <c r="R530" s="167"/>
      <c r="S530" s="167"/>
      <c r="T530" s="167"/>
    </row>
    <row r="531" spans="1:20" ht="39.950000000000003" customHeight="1" x14ac:dyDescent="0.25">
      <c r="A531" s="167"/>
      <c r="B531" s="57"/>
      <c r="C531" s="57"/>
      <c r="D531" s="57"/>
      <c r="E531" s="167"/>
      <c r="F531" s="167"/>
      <c r="G531" s="167"/>
      <c r="H531" s="167"/>
      <c r="I531" s="167"/>
      <c r="J531" s="167"/>
      <c r="K531" s="167"/>
      <c r="L531" s="167"/>
      <c r="M531" s="167"/>
      <c r="N531" s="167"/>
      <c r="O531" s="167"/>
      <c r="P531" s="167"/>
      <c r="Q531" s="167"/>
      <c r="R531" s="167"/>
      <c r="S531" s="167"/>
      <c r="T531" s="167"/>
    </row>
    <row r="532" spans="1:20" ht="39.950000000000003" customHeight="1" x14ac:dyDescent="0.25">
      <c r="A532" s="167"/>
      <c r="B532" s="57"/>
      <c r="C532" s="57"/>
      <c r="D532" s="57"/>
      <c r="E532" s="167"/>
      <c r="F532" s="167"/>
      <c r="G532" s="167"/>
      <c r="H532" s="167"/>
      <c r="I532" s="167"/>
      <c r="J532" s="167"/>
      <c r="K532" s="167"/>
      <c r="L532" s="167"/>
      <c r="M532" s="167"/>
      <c r="N532" s="167"/>
      <c r="O532" s="167"/>
      <c r="P532" s="167"/>
      <c r="Q532" s="167"/>
      <c r="R532" s="167"/>
      <c r="S532" s="167"/>
      <c r="T532" s="167"/>
    </row>
    <row r="533" spans="1:20" ht="39.950000000000003" customHeight="1" x14ac:dyDescent="0.25">
      <c r="A533" s="167"/>
      <c r="B533" s="57"/>
      <c r="C533" s="57"/>
      <c r="D533" s="57"/>
      <c r="E533" s="167"/>
      <c r="F533" s="167"/>
      <c r="G533" s="167"/>
      <c r="H533" s="167"/>
      <c r="I533" s="167"/>
      <c r="J533" s="167"/>
      <c r="K533" s="167"/>
      <c r="L533" s="167"/>
      <c r="M533" s="167"/>
      <c r="N533" s="167"/>
      <c r="O533" s="167"/>
      <c r="P533" s="167"/>
      <c r="Q533" s="167"/>
      <c r="R533" s="167"/>
      <c r="S533" s="167"/>
      <c r="T533" s="167"/>
    </row>
    <row r="534" spans="1:20" ht="39.950000000000003" customHeight="1" x14ac:dyDescent="0.25">
      <c r="A534" s="167"/>
      <c r="B534" s="57"/>
      <c r="C534" s="57"/>
      <c r="D534" s="57"/>
      <c r="E534" s="167"/>
      <c r="F534" s="167"/>
      <c r="G534" s="167"/>
      <c r="H534" s="167"/>
      <c r="I534" s="167"/>
      <c r="J534" s="167"/>
      <c r="K534" s="167"/>
      <c r="L534" s="167"/>
      <c r="M534" s="167"/>
      <c r="N534" s="167"/>
      <c r="O534" s="167"/>
      <c r="P534" s="167"/>
      <c r="Q534" s="167"/>
      <c r="R534" s="167"/>
      <c r="S534" s="167"/>
      <c r="T534" s="167"/>
    </row>
    <row r="535" spans="1:20" ht="39.950000000000003" customHeight="1" x14ac:dyDescent="0.25">
      <c r="A535" s="167"/>
      <c r="B535" s="57"/>
      <c r="C535" s="57"/>
      <c r="D535" s="57"/>
      <c r="E535" s="167"/>
      <c r="F535" s="167"/>
      <c r="G535" s="167"/>
      <c r="H535" s="167"/>
      <c r="I535" s="167"/>
      <c r="J535" s="167"/>
      <c r="K535" s="167"/>
      <c r="L535" s="167"/>
      <c r="M535" s="167"/>
      <c r="N535" s="167"/>
      <c r="O535" s="167"/>
      <c r="P535" s="167"/>
      <c r="Q535" s="167"/>
      <c r="R535" s="167"/>
      <c r="S535" s="167"/>
      <c r="T535" s="167"/>
    </row>
    <row r="536" spans="1:20" ht="39.950000000000003" customHeight="1" x14ac:dyDescent="0.25">
      <c r="A536" s="167"/>
      <c r="B536" s="57"/>
      <c r="C536" s="57"/>
      <c r="D536" s="57"/>
      <c r="E536" s="167"/>
      <c r="F536" s="167"/>
      <c r="G536" s="167"/>
      <c r="H536" s="167"/>
      <c r="I536" s="167"/>
      <c r="J536" s="167"/>
      <c r="K536" s="167"/>
      <c r="L536" s="167"/>
      <c r="M536" s="167"/>
      <c r="N536" s="167"/>
      <c r="O536" s="167"/>
      <c r="P536" s="167"/>
      <c r="Q536" s="167"/>
      <c r="R536" s="167"/>
      <c r="S536" s="167"/>
      <c r="T536" s="167"/>
    </row>
    <row r="537" spans="1:20" ht="39.950000000000003" customHeight="1" x14ac:dyDescent="0.25">
      <c r="A537" s="167"/>
      <c r="B537" s="57"/>
      <c r="C537" s="57"/>
      <c r="D537" s="57"/>
      <c r="E537" s="167"/>
      <c r="F537" s="167"/>
      <c r="G537" s="167"/>
      <c r="H537" s="167"/>
      <c r="I537" s="167"/>
      <c r="J537" s="167"/>
      <c r="K537" s="167"/>
      <c r="L537" s="167"/>
      <c r="M537" s="167"/>
      <c r="N537" s="167"/>
      <c r="O537" s="167"/>
      <c r="P537" s="167"/>
      <c r="Q537" s="167"/>
      <c r="R537" s="167"/>
      <c r="S537" s="167"/>
      <c r="T537" s="167"/>
    </row>
    <row r="538" spans="1:20" ht="39.950000000000003" customHeight="1" x14ac:dyDescent="0.25">
      <c r="A538" s="167"/>
      <c r="B538" s="57"/>
      <c r="C538" s="57"/>
      <c r="D538" s="57"/>
      <c r="E538" s="167"/>
      <c r="F538" s="167"/>
      <c r="G538" s="167"/>
      <c r="H538" s="167"/>
      <c r="I538" s="167"/>
      <c r="J538" s="167"/>
      <c r="K538" s="167"/>
      <c r="L538" s="167"/>
      <c r="M538" s="167"/>
      <c r="N538" s="167"/>
      <c r="O538" s="167"/>
      <c r="P538" s="167"/>
      <c r="Q538" s="167"/>
      <c r="R538" s="167"/>
      <c r="S538" s="167"/>
      <c r="T538" s="167"/>
    </row>
    <row r="539" spans="1:20" ht="39.950000000000003" customHeight="1" x14ac:dyDescent="0.25">
      <c r="A539" s="167"/>
      <c r="B539" s="57"/>
      <c r="C539" s="57"/>
      <c r="D539" s="57"/>
      <c r="E539" s="167"/>
      <c r="F539" s="167"/>
      <c r="G539" s="167"/>
      <c r="H539" s="167"/>
      <c r="I539" s="167"/>
      <c r="J539" s="167"/>
      <c r="K539" s="167"/>
      <c r="L539" s="167"/>
      <c r="M539" s="167"/>
      <c r="N539" s="167"/>
      <c r="O539" s="167"/>
      <c r="P539" s="167"/>
      <c r="Q539" s="167"/>
      <c r="R539" s="167"/>
      <c r="S539" s="167"/>
      <c r="T539" s="167"/>
    </row>
    <row r="540" spans="1:20" ht="39.950000000000003" customHeight="1" x14ac:dyDescent="0.25">
      <c r="A540" s="167"/>
      <c r="B540" s="57"/>
      <c r="C540" s="57"/>
      <c r="D540" s="57"/>
      <c r="E540" s="167"/>
      <c r="F540" s="167"/>
      <c r="G540" s="167"/>
      <c r="H540" s="167"/>
      <c r="I540" s="167"/>
      <c r="J540" s="167"/>
      <c r="K540" s="167"/>
      <c r="L540" s="167"/>
      <c r="M540" s="167"/>
      <c r="N540" s="167"/>
      <c r="O540" s="167"/>
      <c r="P540" s="167"/>
      <c r="Q540" s="167"/>
      <c r="R540" s="167"/>
      <c r="S540" s="167"/>
      <c r="T540" s="167"/>
    </row>
    <row r="541" spans="1:20" ht="39.950000000000003" customHeight="1" x14ac:dyDescent="0.25">
      <c r="A541" s="167"/>
      <c r="B541" s="57"/>
      <c r="C541" s="57"/>
      <c r="D541" s="57"/>
      <c r="E541" s="167"/>
      <c r="F541" s="167"/>
      <c r="G541" s="167"/>
      <c r="H541" s="167"/>
      <c r="I541" s="167"/>
      <c r="J541" s="167"/>
      <c r="K541" s="167"/>
      <c r="L541" s="167"/>
      <c r="M541" s="167"/>
      <c r="N541" s="167"/>
      <c r="O541" s="167"/>
      <c r="P541" s="167"/>
      <c r="Q541" s="167"/>
      <c r="R541" s="167"/>
      <c r="S541" s="167"/>
      <c r="T541" s="167"/>
    </row>
    <row r="542" spans="1:20" ht="39.950000000000003" customHeight="1" x14ac:dyDescent="0.25">
      <c r="A542" s="167"/>
      <c r="B542" s="57"/>
      <c r="C542" s="57"/>
      <c r="D542" s="57"/>
      <c r="E542" s="167"/>
      <c r="F542" s="167"/>
      <c r="G542" s="167"/>
      <c r="H542" s="167"/>
      <c r="I542" s="167"/>
      <c r="J542" s="167"/>
      <c r="K542" s="167"/>
      <c r="L542" s="167"/>
      <c r="M542" s="167"/>
      <c r="N542" s="167"/>
      <c r="O542" s="167"/>
      <c r="P542" s="167"/>
      <c r="Q542" s="167"/>
      <c r="R542" s="167"/>
      <c r="S542" s="167"/>
      <c r="T542" s="167"/>
    </row>
    <row r="543" spans="1:20" ht="39.950000000000003" customHeight="1" x14ac:dyDescent="0.25">
      <c r="A543" s="167"/>
      <c r="B543" s="57"/>
      <c r="C543" s="57"/>
      <c r="D543" s="57"/>
      <c r="E543" s="167"/>
      <c r="F543" s="167"/>
      <c r="G543" s="167"/>
      <c r="H543" s="167"/>
      <c r="I543" s="167"/>
      <c r="J543" s="167"/>
      <c r="K543" s="167"/>
      <c r="L543" s="167"/>
      <c r="M543" s="167"/>
      <c r="N543" s="167"/>
      <c r="O543" s="167"/>
      <c r="P543" s="167"/>
      <c r="Q543" s="167"/>
      <c r="R543" s="167"/>
      <c r="S543" s="167"/>
      <c r="T543" s="167"/>
    </row>
    <row r="544" spans="1:20" ht="39.950000000000003" customHeight="1" x14ac:dyDescent="0.25">
      <c r="A544" s="167"/>
      <c r="B544" s="57"/>
      <c r="C544" s="57"/>
      <c r="D544" s="57"/>
      <c r="E544" s="167"/>
      <c r="F544" s="167"/>
      <c r="G544" s="167"/>
      <c r="H544" s="167"/>
      <c r="I544" s="167"/>
      <c r="J544" s="167"/>
      <c r="K544" s="167"/>
      <c r="L544" s="167"/>
      <c r="M544" s="167"/>
      <c r="N544" s="167"/>
      <c r="O544" s="167"/>
      <c r="P544" s="167"/>
      <c r="Q544" s="167"/>
      <c r="R544" s="167"/>
      <c r="S544" s="167"/>
      <c r="T544" s="167"/>
    </row>
    <row r="545" spans="1:20" ht="39.950000000000003" customHeight="1" x14ac:dyDescent="0.25">
      <c r="A545" s="167"/>
      <c r="B545" s="57"/>
      <c r="C545" s="57"/>
      <c r="D545" s="57"/>
      <c r="E545" s="167"/>
      <c r="F545" s="167"/>
      <c r="G545" s="167"/>
      <c r="H545" s="167"/>
      <c r="I545" s="167"/>
      <c r="J545" s="167"/>
      <c r="K545" s="167"/>
      <c r="L545" s="167"/>
      <c r="M545" s="167"/>
      <c r="N545" s="167"/>
      <c r="O545" s="167"/>
      <c r="P545" s="167"/>
      <c r="Q545" s="167"/>
      <c r="R545" s="167"/>
      <c r="S545" s="167"/>
      <c r="T545" s="167"/>
    </row>
    <row r="546" spans="1:20" ht="39.950000000000003" customHeight="1" x14ac:dyDescent="0.25">
      <c r="A546" s="167"/>
      <c r="B546" s="57"/>
      <c r="C546" s="57"/>
      <c r="D546" s="57"/>
      <c r="E546" s="167"/>
      <c r="F546" s="167"/>
      <c r="G546" s="167"/>
      <c r="H546" s="167"/>
      <c r="I546" s="167"/>
      <c r="J546" s="167"/>
      <c r="K546" s="167"/>
      <c r="L546" s="167"/>
      <c r="M546" s="167"/>
      <c r="N546" s="167"/>
      <c r="O546" s="167"/>
      <c r="P546" s="167"/>
      <c r="Q546" s="167"/>
      <c r="R546" s="167"/>
      <c r="S546" s="167"/>
      <c r="T546" s="167"/>
    </row>
    <row r="547" spans="1:20" ht="39.950000000000003" customHeight="1" x14ac:dyDescent="0.25">
      <c r="A547" s="167"/>
      <c r="B547" s="57"/>
      <c r="C547" s="57"/>
      <c r="D547" s="57"/>
      <c r="E547" s="167"/>
      <c r="F547" s="167"/>
      <c r="G547" s="167"/>
      <c r="H547" s="167"/>
      <c r="I547" s="167"/>
      <c r="J547" s="167"/>
      <c r="K547" s="167"/>
      <c r="L547" s="167"/>
      <c r="M547" s="167"/>
      <c r="N547" s="167"/>
      <c r="O547" s="167"/>
      <c r="P547" s="167"/>
      <c r="Q547" s="167"/>
      <c r="R547" s="167"/>
      <c r="S547" s="167"/>
      <c r="T547" s="167"/>
    </row>
    <row r="548" spans="1:20" ht="39.950000000000003" customHeight="1" x14ac:dyDescent="0.25">
      <c r="A548" s="167"/>
      <c r="B548" s="57"/>
      <c r="C548" s="57"/>
      <c r="D548" s="57"/>
      <c r="E548" s="167"/>
      <c r="F548" s="167"/>
      <c r="G548" s="167"/>
      <c r="H548" s="167"/>
      <c r="I548" s="167"/>
      <c r="J548" s="167"/>
      <c r="K548" s="167"/>
      <c r="L548" s="167"/>
      <c r="M548" s="167"/>
      <c r="N548" s="167"/>
      <c r="O548" s="167"/>
      <c r="P548" s="167"/>
      <c r="Q548" s="167"/>
      <c r="R548" s="167"/>
      <c r="S548" s="167"/>
      <c r="T548" s="167"/>
    </row>
    <row r="549" spans="1:20" ht="39.950000000000003" customHeight="1" x14ac:dyDescent="0.25">
      <c r="A549" s="167"/>
      <c r="B549" s="57"/>
      <c r="C549" s="57"/>
      <c r="D549" s="57"/>
      <c r="E549" s="167"/>
      <c r="F549" s="167"/>
      <c r="G549" s="167"/>
      <c r="H549" s="167"/>
      <c r="I549" s="167"/>
      <c r="J549" s="167"/>
      <c r="K549" s="167"/>
      <c r="L549" s="167"/>
      <c r="M549" s="167"/>
      <c r="N549" s="167"/>
      <c r="O549" s="167"/>
      <c r="P549" s="167"/>
      <c r="Q549" s="167"/>
      <c r="R549" s="167"/>
      <c r="S549" s="167"/>
      <c r="T549" s="167"/>
    </row>
    <row r="550" spans="1:20" ht="39.950000000000003" customHeight="1" x14ac:dyDescent="0.25">
      <c r="A550" s="167"/>
      <c r="B550" s="57"/>
      <c r="C550" s="57"/>
      <c r="D550" s="57"/>
      <c r="E550" s="167"/>
      <c r="F550" s="167"/>
      <c r="G550" s="167"/>
      <c r="H550" s="167"/>
      <c r="I550" s="167"/>
      <c r="J550" s="167"/>
      <c r="K550" s="167"/>
      <c r="L550" s="167"/>
      <c r="M550" s="167"/>
      <c r="N550" s="167"/>
      <c r="O550" s="167"/>
      <c r="P550" s="167"/>
      <c r="Q550" s="167"/>
      <c r="R550" s="167"/>
      <c r="S550" s="167"/>
      <c r="T550" s="167"/>
    </row>
    <row r="551" spans="1:20" ht="39.950000000000003" customHeight="1" x14ac:dyDescent="0.25">
      <c r="A551" s="167"/>
      <c r="B551" s="57"/>
      <c r="C551" s="57"/>
      <c r="D551" s="57"/>
      <c r="E551" s="167"/>
      <c r="F551" s="167"/>
      <c r="G551" s="167"/>
      <c r="H551" s="167"/>
      <c r="I551" s="167"/>
      <c r="J551" s="167"/>
      <c r="K551" s="167"/>
      <c r="L551" s="167"/>
      <c r="M551" s="167"/>
      <c r="N551" s="167"/>
      <c r="O551" s="167"/>
      <c r="P551" s="167"/>
      <c r="Q551" s="167"/>
      <c r="R551" s="167"/>
      <c r="S551" s="167"/>
      <c r="T551" s="167"/>
    </row>
    <row r="552" spans="1:20" ht="39.950000000000003" customHeight="1" x14ac:dyDescent="0.25">
      <c r="A552" s="167"/>
      <c r="B552" s="57"/>
      <c r="C552" s="57"/>
      <c r="D552" s="57"/>
      <c r="E552" s="167"/>
      <c r="F552" s="167"/>
      <c r="G552" s="167"/>
      <c r="H552" s="167"/>
      <c r="I552" s="167"/>
      <c r="J552" s="167"/>
      <c r="K552" s="167"/>
      <c r="L552" s="167"/>
      <c r="M552" s="167"/>
      <c r="N552" s="167"/>
      <c r="O552" s="167"/>
      <c r="P552" s="167"/>
      <c r="Q552" s="167"/>
      <c r="R552" s="167"/>
      <c r="S552" s="167"/>
      <c r="T552" s="167"/>
    </row>
    <row r="553" spans="1:20" ht="39.950000000000003" customHeight="1" x14ac:dyDescent="0.25">
      <c r="A553" s="167"/>
      <c r="B553" s="57"/>
      <c r="C553" s="57"/>
      <c r="D553" s="57"/>
      <c r="E553" s="167"/>
      <c r="F553" s="167"/>
      <c r="G553" s="167"/>
      <c r="H553" s="167"/>
      <c r="I553" s="167"/>
      <c r="J553" s="167"/>
      <c r="K553" s="167"/>
      <c r="L553" s="167"/>
      <c r="M553" s="167"/>
      <c r="N553" s="167"/>
      <c r="O553" s="167"/>
      <c r="P553" s="167"/>
      <c r="Q553" s="167"/>
      <c r="R553" s="167"/>
      <c r="S553" s="167"/>
      <c r="T553" s="167"/>
    </row>
    <row r="554" spans="1:20" ht="39.950000000000003" customHeight="1" x14ac:dyDescent="0.25">
      <c r="A554" s="167"/>
      <c r="B554" s="57"/>
      <c r="C554" s="57"/>
      <c r="D554" s="57"/>
      <c r="E554" s="167"/>
      <c r="F554" s="167"/>
      <c r="G554" s="167"/>
      <c r="H554" s="167"/>
      <c r="I554" s="167"/>
      <c r="J554" s="167"/>
      <c r="K554" s="167"/>
      <c r="L554" s="167"/>
      <c r="M554" s="167"/>
      <c r="N554" s="167"/>
      <c r="O554" s="167"/>
      <c r="P554" s="167"/>
      <c r="Q554" s="167"/>
      <c r="R554" s="167"/>
      <c r="S554" s="167"/>
      <c r="T554" s="167"/>
    </row>
    <row r="555" spans="1:20" ht="39.950000000000003" customHeight="1" x14ac:dyDescent="0.25">
      <c r="A555" s="167"/>
      <c r="B555" s="57"/>
      <c r="C555" s="57"/>
      <c r="D555" s="57"/>
      <c r="E555" s="167"/>
      <c r="F555" s="167"/>
      <c r="G555" s="167"/>
      <c r="H555" s="167"/>
      <c r="I555" s="167"/>
      <c r="J555" s="167"/>
      <c r="K555" s="167"/>
      <c r="L555" s="167"/>
      <c r="M555" s="167"/>
      <c r="N555" s="167"/>
      <c r="O555" s="167"/>
      <c r="P555" s="167"/>
      <c r="Q555" s="167"/>
      <c r="R555" s="167"/>
      <c r="S555" s="167"/>
      <c r="T555" s="167"/>
    </row>
    <row r="556" spans="1:20" ht="39.950000000000003" customHeight="1" x14ac:dyDescent="0.25">
      <c r="A556" s="167"/>
      <c r="B556" s="57"/>
      <c r="C556" s="57"/>
      <c r="D556" s="57"/>
      <c r="E556" s="167"/>
      <c r="F556" s="167"/>
      <c r="G556" s="167"/>
      <c r="H556" s="167"/>
      <c r="I556" s="167"/>
      <c r="J556" s="167"/>
      <c r="K556" s="167"/>
      <c r="L556" s="167"/>
      <c r="M556" s="167"/>
      <c r="N556" s="167"/>
      <c r="O556" s="167"/>
      <c r="P556" s="167"/>
      <c r="Q556" s="167"/>
      <c r="R556" s="167"/>
      <c r="S556" s="167"/>
      <c r="T556" s="167"/>
    </row>
    <row r="557" spans="1:20" ht="39.950000000000003" customHeight="1" x14ac:dyDescent="0.25">
      <c r="A557" s="167"/>
      <c r="B557" s="57"/>
      <c r="C557" s="57"/>
      <c r="D557" s="57"/>
      <c r="E557" s="167"/>
      <c r="F557" s="167"/>
      <c r="G557" s="167"/>
      <c r="H557" s="167"/>
      <c r="I557" s="167"/>
      <c r="J557" s="167"/>
      <c r="K557" s="167"/>
      <c r="L557" s="167"/>
      <c r="M557" s="167"/>
      <c r="N557" s="167"/>
      <c r="O557" s="167"/>
      <c r="P557" s="167"/>
      <c r="Q557" s="167"/>
      <c r="R557" s="167"/>
      <c r="S557" s="167"/>
      <c r="T557" s="167"/>
    </row>
    <row r="558" spans="1:20" ht="39.950000000000003" customHeight="1" x14ac:dyDescent="0.25">
      <c r="A558" s="167"/>
      <c r="B558" s="57"/>
      <c r="C558" s="57"/>
      <c r="D558" s="57"/>
      <c r="E558" s="167"/>
      <c r="F558" s="167"/>
      <c r="G558" s="167"/>
      <c r="H558" s="167"/>
      <c r="I558" s="167"/>
      <c r="J558" s="167"/>
      <c r="K558" s="167"/>
      <c r="L558" s="167"/>
      <c r="M558" s="167"/>
      <c r="N558" s="167"/>
      <c r="O558" s="167"/>
      <c r="P558" s="167"/>
      <c r="Q558" s="167"/>
      <c r="R558" s="167"/>
      <c r="S558" s="167"/>
      <c r="T558" s="167"/>
    </row>
    <row r="559" spans="1:20" ht="39.950000000000003" customHeight="1" x14ac:dyDescent="0.25">
      <c r="A559" s="167"/>
      <c r="B559" s="57"/>
      <c r="C559" s="57"/>
      <c r="D559" s="57"/>
      <c r="E559" s="167"/>
      <c r="F559" s="167"/>
      <c r="G559" s="167"/>
      <c r="H559" s="167"/>
      <c r="I559" s="167"/>
      <c r="J559" s="167"/>
      <c r="K559" s="167"/>
      <c r="L559" s="167"/>
      <c r="M559" s="167"/>
      <c r="N559" s="167"/>
      <c r="O559" s="167"/>
      <c r="P559" s="167"/>
      <c r="Q559" s="167"/>
      <c r="R559" s="167"/>
      <c r="S559" s="167"/>
      <c r="T559" s="167"/>
    </row>
    <row r="560" spans="1:20" ht="39.950000000000003" customHeight="1" x14ac:dyDescent="0.25">
      <c r="A560" s="167"/>
      <c r="B560" s="57"/>
      <c r="C560" s="57"/>
      <c r="D560" s="57"/>
      <c r="E560" s="167"/>
      <c r="F560" s="167"/>
      <c r="G560" s="167"/>
      <c r="H560" s="167"/>
      <c r="I560" s="167"/>
      <c r="J560" s="167"/>
      <c r="K560" s="167"/>
      <c r="L560" s="167"/>
      <c r="M560" s="167"/>
      <c r="N560" s="167"/>
      <c r="O560" s="167"/>
      <c r="P560" s="167"/>
      <c r="Q560" s="167"/>
      <c r="R560" s="167"/>
      <c r="S560" s="167"/>
      <c r="T560" s="167"/>
    </row>
    <row r="561" spans="1:20" ht="39.950000000000003" customHeight="1" x14ac:dyDescent="0.25">
      <c r="A561" s="167"/>
      <c r="B561" s="57"/>
      <c r="C561" s="57"/>
      <c r="D561" s="57"/>
      <c r="E561" s="167"/>
      <c r="F561" s="167"/>
      <c r="G561" s="167"/>
      <c r="H561" s="167"/>
      <c r="I561" s="167"/>
      <c r="J561" s="167"/>
      <c r="K561" s="167"/>
      <c r="L561" s="167"/>
      <c r="M561" s="167"/>
      <c r="N561" s="167"/>
      <c r="O561" s="167"/>
      <c r="P561" s="167"/>
      <c r="Q561" s="167"/>
      <c r="R561" s="167"/>
      <c r="S561" s="167"/>
      <c r="T561" s="167"/>
    </row>
    <row r="562" spans="1:20" ht="39.950000000000003" customHeight="1" x14ac:dyDescent="0.25">
      <c r="A562" s="167"/>
      <c r="B562" s="57"/>
      <c r="C562" s="57"/>
      <c r="D562" s="57"/>
      <c r="E562" s="167"/>
      <c r="F562" s="167"/>
      <c r="G562" s="167"/>
      <c r="H562" s="167"/>
      <c r="I562" s="167"/>
      <c r="J562" s="167"/>
      <c r="K562" s="167"/>
      <c r="L562" s="167"/>
      <c r="M562" s="167"/>
      <c r="N562" s="167"/>
      <c r="O562" s="167"/>
      <c r="P562" s="167"/>
      <c r="Q562" s="167"/>
      <c r="R562" s="167"/>
      <c r="S562" s="167"/>
      <c r="T562" s="167"/>
    </row>
    <row r="563" spans="1:20" ht="39.950000000000003" customHeight="1" x14ac:dyDescent="0.25">
      <c r="A563" s="167"/>
      <c r="B563" s="57"/>
      <c r="C563" s="57"/>
      <c r="D563" s="57"/>
      <c r="E563" s="167"/>
      <c r="F563" s="167"/>
      <c r="G563" s="167"/>
      <c r="H563" s="167"/>
      <c r="I563" s="167"/>
      <c r="J563" s="167"/>
      <c r="K563" s="167"/>
      <c r="L563" s="167"/>
      <c r="M563" s="167"/>
      <c r="N563" s="167"/>
      <c r="O563" s="167"/>
      <c r="P563" s="167"/>
      <c r="Q563" s="167"/>
      <c r="R563" s="167"/>
      <c r="S563" s="167"/>
      <c r="T563" s="167"/>
    </row>
    <row r="564" spans="1:20" ht="39.950000000000003" customHeight="1" x14ac:dyDescent="0.25">
      <c r="A564" s="167"/>
      <c r="B564" s="57"/>
      <c r="C564" s="57"/>
      <c r="D564" s="57"/>
      <c r="E564" s="167"/>
      <c r="F564" s="167"/>
      <c r="G564" s="167"/>
      <c r="H564" s="167"/>
      <c r="I564" s="167"/>
      <c r="J564" s="167"/>
      <c r="K564" s="167"/>
      <c r="L564" s="167"/>
      <c r="M564" s="167"/>
      <c r="N564" s="167"/>
      <c r="O564" s="167"/>
      <c r="P564" s="167"/>
      <c r="Q564" s="167"/>
      <c r="R564" s="167"/>
      <c r="S564" s="167"/>
      <c r="T564" s="167"/>
    </row>
    <row r="565" spans="1:20" ht="39.950000000000003" customHeight="1" x14ac:dyDescent="0.25">
      <c r="A565" s="167"/>
      <c r="B565" s="57"/>
      <c r="C565" s="57"/>
      <c r="D565" s="57"/>
      <c r="E565" s="167"/>
      <c r="F565" s="167"/>
      <c r="G565" s="167"/>
      <c r="H565" s="167"/>
      <c r="I565" s="167"/>
      <c r="J565" s="167"/>
      <c r="K565" s="167"/>
      <c r="L565" s="167"/>
      <c r="M565" s="167"/>
      <c r="N565" s="167"/>
      <c r="O565" s="167"/>
      <c r="P565" s="167"/>
      <c r="Q565" s="167"/>
      <c r="R565" s="167"/>
      <c r="S565" s="167"/>
      <c r="T565" s="167"/>
    </row>
    <row r="566" spans="1:20" ht="39.950000000000003" customHeight="1" x14ac:dyDescent="0.25">
      <c r="A566" s="167"/>
      <c r="B566" s="57"/>
      <c r="C566" s="57"/>
      <c r="D566" s="57"/>
      <c r="E566" s="167"/>
      <c r="F566" s="167"/>
      <c r="G566" s="167"/>
      <c r="H566" s="167"/>
      <c r="I566" s="167"/>
      <c r="J566" s="167"/>
      <c r="K566" s="167"/>
      <c r="L566" s="167"/>
      <c r="M566" s="167"/>
      <c r="N566" s="167"/>
      <c r="O566" s="167"/>
      <c r="P566" s="167"/>
      <c r="Q566" s="167"/>
      <c r="R566" s="167"/>
      <c r="S566" s="167"/>
      <c r="T566" s="167"/>
    </row>
    <row r="567" spans="1:20" ht="39.950000000000003" customHeight="1" x14ac:dyDescent="0.25">
      <c r="A567" s="167"/>
      <c r="B567" s="57"/>
      <c r="C567" s="57"/>
      <c r="D567" s="57"/>
      <c r="E567" s="167"/>
      <c r="F567" s="167"/>
      <c r="G567" s="167"/>
      <c r="H567" s="167"/>
      <c r="I567" s="167"/>
      <c r="J567" s="167"/>
      <c r="K567" s="167"/>
      <c r="L567" s="167"/>
      <c r="M567" s="167"/>
      <c r="N567" s="167"/>
      <c r="O567" s="167"/>
      <c r="P567" s="167"/>
      <c r="Q567" s="167"/>
      <c r="R567" s="167"/>
      <c r="S567" s="167"/>
      <c r="T567" s="167"/>
    </row>
    <row r="568" spans="1:20" ht="39.950000000000003" customHeight="1" x14ac:dyDescent="0.25">
      <c r="A568" s="167"/>
      <c r="B568" s="57"/>
      <c r="C568" s="57"/>
      <c r="D568" s="57"/>
      <c r="E568" s="167"/>
      <c r="F568" s="167"/>
      <c r="G568" s="167"/>
      <c r="H568" s="167"/>
      <c r="I568" s="167"/>
      <c r="J568" s="167"/>
      <c r="K568" s="167"/>
      <c r="L568" s="167"/>
      <c r="M568" s="167"/>
      <c r="N568" s="167"/>
      <c r="O568" s="167"/>
      <c r="P568" s="167"/>
      <c r="Q568" s="167"/>
      <c r="R568" s="167"/>
      <c r="S568" s="167"/>
      <c r="T568" s="167"/>
    </row>
    <row r="569" spans="1:20" ht="39.950000000000003" customHeight="1" x14ac:dyDescent="0.25">
      <c r="A569" s="167"/>
      <c r="B569" s="57"/>
      <c r="C569" s="57"/>
      <c r="D569" s="57"/>
      <c r="E569" s="167"/>
      <c r="F569" s="167"/>
      <c r="G569" s="167"/>
      <c r="H569" s="167"/>
      <c r="I569" s="167"/>
      <c r="J569" s="167"/>
      <c r="K569" s="167"/>
      <c r="L569" s="167"/>
      <c r="M569" s="167"/>
      <c r="N569" s="167"/>
      <c r="O569" s="167"/>
      <c r="P569" s="167"/>
      <c r="Q569" s="167"/>
      <c r="R569" s="167"/>
      <c r="S569" s="167"/>
      <c r="T569" s="167"/>
    </row>
    <row r="570" spans="1:20" ht="39.950000000000003" customHeight="1" x14ac:dyDescent="0.25">
      <c r="A570" s="167"/>
      <c r="B570" s="57"/>
      <c r="C570" s="57"/>
      <c r="D570" s="57"/>
      <c r="E570" s="167"/>
      <c r="F570" s="167"/>
      <c r="G570" s="167"/>
      <c r="H570" s="167"/>
      <c r="I570" s="167"/>
      <c r="J570" s="167"/>
      <c r="K570" s="167"/>
      <c r="L570" s="167"/>
      <c r="M570" s="167"/>
      <c r="N570" s="167"/>
      <c r="O570" s="167"/>
      <c r="P570" s="167"/>
      <c r="Q570" s="167"/>
      <c r="R570" s="167"/>
      <c r="S570" s="167"/>
      <c r="T570" s="167"/>
    </row>
    <row r="571" spans="1:20" ht="39.950000000000003" customHeight="1" x14ac:dyDescent="0.25">
      <c r="A571" s="167"/>
      <c r="B571" s="57"/>
      <c r="C571" s="57"/>
      <c r="D571" s="57"/>
      <c r="E571" s="167"/>
      <c r="F571" s="167"/>
      <c r="G571" s="167"/>
      <c r="H571" s="167"/>
      <c r="I571" s="167"/>
      <c r="J571" s="167"/>
      <c r="K571" s="167"/>
      <c r="L571" s="167"/>
      <c r="M571" s="167"/>
      <c r="N571" s="167"/>
      <c r="O571" s="167"/>
      <c r="P571" s="167"/>
      <c r="Q571" s="167"/>
      <c r="R571" s="167"/>
      <c r="S571" s="167"/>
      <c r="T571" s="167"/>
    </row>
    <row r="572" spans="1:20" ht="39.950000000000003" customHeight="1" x14ac:dyDescent="0.25">
      <c r="A572" s="167"/>
      <c r="B572" s="57"/>
      <c r="C572" s="57"/>
      <c r="D572" s="57"/>
      <c r="E572" s="167"/>
      <c r="F572" s="167"/>
      <c r="G572" s="167"/>
      <c r="H572" s="167"/>
      <c r="I572" s="167"/>
      <c r="J572" s="167"/>
      <c r="K572" s="167"/>
      <c r="L572" s="167"/>
      <c r="M572" s="167"/>
      <c r="N572" s="167"/>
      <c r="O572" s="167"/>
      <c r="P572" s="167"/>
      <c r="Q572" s="167"/>
      <c r="R572" s="167"/>
      <c r="S572" s="167"/>
      <c r="T572" s="167"/>
    </row>
    <row r="573" spans="1:20" ht="39.950000000000003" customHeight="1" x14ac:dyDescent="0.25">
      <c r="A573" s="167"/>
      <c r="B573" s="57"/>
      <c r="C573" s="57"/>
      <c r="D573" s="57"/>
      <c r="E573" s="167"/>
      <c r="F573" s="167"/>
      <c r="G573" s="167"/>
      <c r="H573" s="167"/>
      <c r="I573" s="167"/>
      <c r="J573" s="167"/>
      <c r="K573" s="167"/>
      <c r="L573" s="167"/>
      <c r="M573" s="167"/>
      <c r="N573" s="167"/>
      <c r="O573" s="167"/>
      <c r="P573" s="167"/>
      <c r="Q573" s="167"/>
      <c r="R573" s="167"/>
      <c r="S573" s="167"/>
      <c r="T573" s="167"/>
    </row>
    <row r="574" spans="1:20" ht="39.950000000000003" customHeight="1" x14ac:dyDescent="0.25">
      <c r="A574" s="167"/>
      <c r="B574" s="57"/>
      <c r="C574" s="57"/>
      <c r="D574" s="57"/>
      <c r="E574" s="167"/>
      <c r="F574" s="167"/>
      <c r="G574" s="167"/>
      <c r="H574" s="167"/>
      <c r="I574" s="167"/>
      <c r="J574" s="167"/>
      <c r="K574" s="167"/>
      <c r="L574" s="167"/>
      <c r="M574" s="167"/>
      <c r="N574" s="167"/>
      <c r="O574" s="167"/>
      <c r="P574" s="167"/>
      <c r="Q574" s="167"/>
      <c r="R574" s="167"/>
      <c r="S574" s="167"/>
      <c r="T574" s="167"/>
    </row>
    <row r="575" spans="1:20" ht="39.950000000000003" customHeight="1" x14ac:dyDescent="0.25">
      <c r="A575" s="167"/>
      <c r="B575" s="57"/>
      <c r="C575" s="57"/>
      <c r="D575" s="57"/>
      <c r="E575" s="167"/>
      <c r="F575" s="167"/>
      <c r="G575" s="167"/>
      <c r="H575" s="167"/>
      <c r="I575" s="167"/>
      <c r="J575" s="167"/>
      <c r="K575" s="167"/>
      <c r="L575" s="167"/>
      <c r="M575" s="167"/>
      <c r="N575" s="167"/>
      <c r="O575" s="167"/>
      <c r="P575" s="167"/>
      <c r="Q575" s="167"/>
      <c r="R575" s="167"/>
      <c r="S575" s="167"/>
      <c r="T575" s="167"/>
    </row>
    <row r="576" spans="1:20" ht="39.950000000000003" customHeight="1" x14ac:dyDescent="0.25">
      <c r="A576" s="167"/>
      <c r="B576" s="57"/>
      <c r="C576" s="57"/>
      <c r="D576" s="57"/>
      <c r="E576" s="167"/>
      <c r="F576" s="167"/>
      <c r="G576" s="167"/>
      <c r="H576" s="167"/>
      <c r="I576" s="167"/>
      <c r="J576" s="167"/>
      <c r="K576" s="167"/>
      <c r="L576" s="167"/>
      <c r="M576" s="167"/>
      <c r="N576" s="167"/>
      <c r="O576" s="167"/>
      <c r="P576" s="167"/>
      <c r="Q576" s="167"/>
      <c r="R576" s="167"/>
      <c r="S576" s="167"/>
      <c r="T576" s="167"/>
    </row>
    <row r="577" spans="1:20" ht="39.950000000000003" customHeight="1" x14ac:dyDescent="0.25">
      <c r="A577" s="167"/>
      <c r="B577" s="57"/>
      <c r="C577" s="57"/>
      <c r="D577" s="57"/>
      <c r="E577" s="167"/>
      <c r="F577" s="167"/>
      <c r="G577" s="167"/>
      <c r="H577" s="167"/>
      <c r="I577" s="167"/>
      <c r="J577" s="167"/>
      <c r="K577" s="167"/>
      <c r="L577" s="167"/>
      <c r="M577" s="167"/>
      <c r="N577" s="167"/>
      <c r="O577" s="167"/>
      <c r="P577" s="167"/>
      <c r="Q577" s="167"/>
      <c r="R577" s="167"/>
      <c r="S577" s="167"/>
      <c r="T577" s="167"/>
    </row>
    <row r="578" spans="1:20" ht="39.950000000000003" customHeight="1" x14ac:dyDescent="0.25">
      <c r="A578" s="167"/>
      <c r="B578" s="57"/>
      <c r="C578" s="57"/>
      <c r="D578" s="57"/>
      <c r="E578" s="167"/>
      <c r="F578" s="167"/>
      <c r="G578" s="167"/>
      <c r="H578" s="167"/>
      <c r="I578" s="167"/>
      <c r="J578" s="167"/>
      <c r="K578" s="167"/>
      <c r="L578" s="167"/>
      <c r="M578" s="167"/>
      <c r="N578" s="167"/>
      <c r="O578" s="167"/>
      <c r="P578" s="167"/>
      <c r="Q578" s="167"/>
      <c r="R578" s="167"/>
      <c r="S578" s="167"/>
      <c r="T578" s="167"/>
    </row>
    <row r="579" spans="1:20" ht="39.950000000000003" customHeight="1" x14ac:dyDescent="0.25">
      <c r="A579" s="167"/>
      <c r="B579" s="57"/>
      <c r="C579" s="57"/>
      <c r="D579" s="57"/>
      <c r="E579" s="167"/>
      <c r="F579" s="167"/>
      <c r="G579" s="167"/>
      <c r="H579" s="167"/>
      <c r="I579" s="167"/>
      <c r="J579" s="167"/>
      <c r="K579" s="167"/>
      <c r="L579" s="167"/>
      <c r="M579" s="167"/>
      <c r="N579" s="167"/>
      <c r="O579" s="167"/>
      <c r="P579" s="167"/>
      <c r="Q579" s="167"/>
      <c r="R579" s="167"/>
      <c r="S579" s="167"/>
      <c r="T579" s="167"/>
    </row>
    <row r="580" spans="1:20" ht="39.950000000000003" customHeight="1" x14ac:dyDescent="0.25">
      <c r="A580" s="167"/>
      <c r="B580" s="57"/>
      <c r="C580" s="57"/>
      <c r="D580" s="57"/>
      <c r="E580" s="167"/>
      <c r="F580" s="167"/>
      <c r="G580" s="167"/>
      <c r="H580" s="167"/>
      <c r="I580" s="167"/>
      <c r="J580" s="167"/>
      <c r="K580" s="167"/>
      <c r="L580" s="167"/>
      <c r="M580" s="167"/>
      <c r="N580" s="167"/>
      <c r="O580" s="167"/>
      <c r="P580" s="167"/>
      <c r="Q580" s="167"/>
      <c r="R580" s="167"/>
      <c r="S580" s="167"/>
      <c r="T580" s="167"/>
    </row>
    <row r="581" spans="1:20" ht="39.950000000000003" customHeight="1" x14ac:dyDescent="0.25">
      <c r="A581" s="167"/>
      <c r="B581" s="57"/>
      <c r="C581" s="57"/>
      <c r="D581" s="57"/>
      <c r="E581" s="167"/>
      <c r="F581" s="167"/>
      <c r="G581" s="167"/>
      <c r="H581" s="167"/>
      <c r="I581" s="167"/>
      <c r="J581" s="167"/>
      <c r="K581" s="167"/>
      <c r="L581" s="167"/>
      <c r="M581" s="167"/>
      <c r="N581" s="167"/>
      <c r="O581" s="167"/>
      <c r="P581" s="167"/>
      <c r="Q581" s="167"/>
      <c r="R581" s="167"/>
      <c r="S581" s="167"/>
      <c r="T581" s="167"/>
    </row>
    <row r="582" spans="1:20" ht="39.950000000000003" customHeight="1" x14ac:dyDescent="0.25">
      <c r="A582" s="167"/>
      <c r="B582" s="57"/>
      <c r="C582" s="57"/>
      <c r="D582" s="57"/>
      <c r="E582" s="167"/>
      <c r="F582" s="167"/>
      <c r="G582" s="167"/>
      <c r="H582" s="167"/>
      <c r="I582" s="167"/>
      <c r="J582" s="167"/>
      <c r="K582" s="167"/>
      <c r="L582" s="167"/>
      <c r="M582" s="167"/>
      <c r="N582" s="167"/>
      <c r="O582" s="167"/>
      <c r="P582" s="167"/>
      <c r="Q582" s="167"/>
      <c r="R582" s="167"/>
      <c r="S582" s="167"/>
      <c r="T582" s="167"/>
    </row>
    <row r="583" spans="1:20" ht="39.950000000000003" customHeight="1" x14ac:dyDescent="0.25">
      <c r="A583" s="167"/>
      <c r="B583" s="57"/>
      <c r="C583" s="57"/>
      <c r="D583" s="57"/>
      <c r="E583" s="167"/>
      <c r="F583" s="167"/>
      <c r="G583" s="167"/>
      <c r="H583" s="167"/>
      <c r="I583" s="167"/>
      <c r="J583" s="167"/>
      <c r="K583" s="167"/>
      <c r="L583" s="167"/>
      <c r="M583" s="167"/>
      <c r="N583" s="167"/>
      <c r="O583" s="167"/>
      <c r="P583" s="167"/>
      <c r="Q583" s="167"/>
      <c r="R583" s="167"/>
      <c r="S583" s="167"/>
      <c r="T583" s="167"/>
    </row>
    <row r="584" spans="1:20" ht="39.950000000000003" customHeight="1" x14ac:dyDescent="0.25">
      <c r="A584" s="167"/>
      <c r="B584" s="57"/>
      <c r="C584" s="57"/>
      <c r="D584" s="57"/>
      <c r="E584" s="167"/>
      <c r="F584" s="167"/>
      <c r="G584" s="167"/>
      <c r="H584" s="167"/>
      <c r="I584" s="167"/>
      <c r="J584" s="167"/>
      <c r="K584" s="167"/>
      <c r="L584" s="167"/>
      <c r="M584" s="167"/>
      <c r="N584" s="167"/>
      <c r="O584" s="167"/>
      <c r="P584" s="167"/>
      <c r="Q584" s="167"/>
      <c r="R584" s="167"/>
      <c r="S584" s="167"/>
      <c r="T584" s="167"/>
    </row>
    <row r="585" spans="1:20" ht="39.950000000000003" customHeight="1" x14ac:dyDescent="0.25">
      <c r="A585" s="167"/>
      <c r="B585" s="57"/>
      <c r="C585" s="57"/>
      <c r="D585" s="57"/>
      <c r="E585" s="167"/>
      <c r="F585" s="167"/>
      <c r="G585" s="167"/>
      <c r="H585" s="167"/>
      <c r="I585" s="167"/>
      <c r="J585" s="167"/>
      <c r="K585" s="167"/>
      <c r="L585" s="167"/>
      <c r="M585" s="167"/>
      <c r="N585" s="167"/>
      <c r="O585" s="167"/>
      <c r="P585" s="167"/>
      <c r="Q585" s="167"/>
      <c r="R585" s="167"/>
      <c r="S585" s="167"/>
      <c r="T585" s="167"/>
    </row>
    <row r="586" spans="1:20" ht="39.950000000000003" customHeight="1" x14ac:dyDescent="0.25">
      <c r="A586" s="167"/>
      <c r="B586" s="57"/>
      <c r="C586" s="57"/>
      <c r="D586" s="57"/>
      <c r="E586" s="167"/>
      <c r="F586" s="167"/>
      <c r="G586" s="167"/>
      <c r="H586" s="167"/>
      <c r="I586" s="167"/>
      <c r="J586" s="167"/>
      <c r="K586" s="167"/>
      <c r="L586" s="167"/>
      <c r="M586" s="167"/>
      <c r="N586" s="167"/>
      <c r="O586" s="167"/>
      <c r="P586" s="167"/>
      <c r="Q586" s="167"/>
      <c r="R586" s="167"/>
      <c r="S586" s="167"/>
      <c r="T586" s="167"/>
    </row>
    <row r="587" spans="1:20" ht="39.950000000000003" customHeight="1" x14ac:dyDescent="0.25">
      <c r="A587" s="167"/>
      <c r="B587" s="57"/>
      <c r="C587" s="57"/>
      <c r="D587" s="57"/>
      <c r="E587" s="167"/>
      <c r="F587" s="167"/>
      <c r="G587" s="167"/>
      <c r="H587" s="167"/>
      <c r="I587" s="167"/>
      <c r="J587" s="167"/>
      <c r="K587" s="167"/>
      <c r="L587" s="167"/>
      <c r="M587" s="167"/>
      <c r="N587" s="167"/>
      <c r="O587" s="167"/>
      <c r="P587" s="167"/>
      <c r="Q587" s="167"/>
      <c r="R587" s="167"/>
      <c r="S587" s="167"/>
      <c r="T587" s="167"/>
    </row>
    <row r="588" spans="1:20" ht="39.950000000000003" customHeight="1" x14ac:dyDescent="0.25">
      <c r="A588" s="167"/>
      <c r="B588" s="57"/>
      <c r="C588" s="57"/>
      <c r="D588" s="57"/>
      <c r="E588" s="167"/>
      <c r="F588" s="167"/>
      <c r="G588" s="167"/>
      <c r="H588" s="167"/>
      <c r="I588" s="167"/>
      <c r="J588" s="167"/>
      <c r="K588" s="167"/>
      <c r="L588" s="167"/>
      <c r="M588" s="167"/>
      <c r="N588" s="167"/>
      <c r="O588" s="167"/>
      <c r="P588" s="167"/>
      <c r="Q588" s="167"/>
      <c r="R588" s="167"/>
      <c r="S588" s="167"/>
      <c r="T588" s="167"/>
    </row>
    <row r="589" spans="1:20" ht="39.950000000000003" customHeight="1" x14ac:dyDescent="0.25">
      <c r="A589" s="167"/>
      <c r="B589" s="57"/>
      <c r="C589" s="57"/>
      <c r="D589" s="57"/>
      <c r="E589" s="167"/>
      <c r="F589" s="167"/>
      <c r="G589" s="167"/>
      <c r="H589" s="167"/>
      <c r="I589" s="167"/>
      <c r="J589" s="167"/>
      <c r="K589" s="167"/>
      <c r="L589" s="167"/>
      <c r="M589" s="167"/>
      <c r="N589" s="167"/>
      <c r="O589" s="167"/>
      <c r="P589" s="167"/>
      <c r="Q589" s="167"/>
      <c r="R589" s="167"/>
      <c r="S589" s="167"/>
      <c r="T589" s="167"/>
    </row>
    <row r="590" spans="1:20" ht="39.950000000000003" customHeight="1" x14ac:dyDescent="0.25">
      <c r="A590" s="167"/>
      <c r="B590" s="57"/>
      <c r="C590" s="57"/>
      <c r="D590" s="57"/>
      <c r="E590" s="167"/>
      <c r="F590" s="167"/>
      <c r="G590" s="167"/>
      <c r="H590" s="167"/>
      <c r="I590" s="167"/>
      <c r="J590" s="167"/>
      <c r="K590" s="167"/>
      <c r="L590" s="167"/>
      <c r="M590" s="167"/>
      <c r="N590" s="167"/>
      <c r="O590" s="167"/>
      <c r="P590" s="167"/>
      <c r="Q590" s="167"/>
      <c r="R590" s="167"/>
      <c r="S590" s="167"/>
      <c r="T590" s="167"/>
    </row>
    <row r="591" spans="1:20" ht="39.950000000000003" customHeight="1" x14ac:dyDescent="0.25">
      <c r="A591" s="167"/>
      <c r="B591" s="57"/>
      <c r="C591" s="57"/>
      <c r="D591" s="57"/>
      <c r="E591" s="167"/>
      <c r="F591" s="167"/>
      <c r="G591" s="167"/>
      <c r="H591" s="167"/>
      <c r="I591" s="167"/>
      <c r="J591" s="167"/>
      <c r="K591" s="167"/>
      <c r="L591" s="167"/>
      <c r="M591" s="167"/>
      <c r="N591" s="167"/>
      <c r="O591" s="167"/>
      <c r="P591" s="167"/>
      <c r="Q591" s="167"/>
      <c r="R591" s="167"/>
      <c r="S591" s="167"/>
      <c r="T591" s="167"/>
    </row>
    <row r="592" spans="1:20" ht="39.950000000000003" customHeight="1" x14ac:dyDescent="0.25">
      <c r="A592" s="167"/>
      <c r="B592" s="57"/>
      <c r="C592" s="57"/>
      <c r="D592" s="57"/>
      <c r="E592" s="167"/>
      <c r="F592" s="167"/>
      <c r="G592" s="167"/>
      <c r="H592" s="167"/>
      <c r="I592" s="167"/>
      <c r="J592" s="167"/>
      <c r="K592" s="167"/>
      <c r="L592" s="167"/>
      <c r="M592" s="167"/>
      <c r="N592" s="167"/>
      <c r="O592" s="167"/>
      <c r="P592" s="167"/>
      <c r="Q592" s="167"/>
      <c r="R592" s="167"/>
      <c r="S592" s="167"/>
      <c r="T592" s="167"/>
    </row>
    <row r="593" spans="1:20" ht="39.950000000000003" customHeight="1" x14ac:dyDescent="0.25">
      <c r="A593" s="167"/>
      <c r="B593" s="57"/>
      <c r="C593" s="57"/>
      <c r="D593" s="57"/>
      <c r="E593" s="167"/>
      <c r="F593" s="167"/>
      <c r="G593" s="167"/>
      <c r="H593" s="167"/>
      <c r="I593" s="167"/>
      <c r="J593" s="167"/>
      <c r="K593" s="167"/>
      <c r="L593" s="167"/>
      <c r="M593" s="167"/>
      <c r="N593" s="167"/>
      <c r="O593" s="167"/>
      <c r="P593" s="167"/>
      <c r="Q593" s="167"/>
      <c r="R593" s="167"/>
      <c r="S593" s="167"/>
      <c r="T593" s="167"/>
    </row>
    <row r="594" spans="1:20" ht="39.950000000000003" customHeight="1" x14ac:dyDescent="0.25">
      <c r="A594" s="167"/>
      <c r="B594" s="57"/>
      <c r="C594" s="57"/>
      <c r="D594" s="57"/>
      <c r="E594" s="167"/>
      <c r="F594" s="167"/>
      <c r="G594" s="167"/>
      <c r="H594" s="167"/>
      <c r="I594" s="167"/>
      <c r="J594" s="167"/>
      <c r="K594" s="167"/>
      <c r="L594" s="167"/>
      <c r="M594" s="167"/>
      <c r="N594" s="167"/>
      <c r="O594" s="167"/>
      <c r="P594" s="167"/>
      <c r="Q594" s="167"/>
      <c r="R594" s="167"/>
      <c r="S594" s="167"/>
      <c r="T594" s="167"/>
    </row>
    <row r="595" spans="1:20" ht="39.950000000000003" customHeight="1" x14ac:dyDescent="0.25">
      <c r="A595" s="167"/>
      <c r="B595" s="57"/>
      <c r="C595" s="57"/>
      <c r="D595" s="57"/>
      <c r="E595" s="167"/>
      <c r="F595" s="167"/>
      <c r="G595" s="167"/>
      <c r="H595" s="167"/>
      <c r="I595" s="167"/>
      <c r="J595" s="167"/>
      <c r="K595" s="167"/>
      <c r="L595" s="167"/>
      <c r="M595" s="167"/>
      <c r="N595" s="167"/>
      <c r="O595" s="167"/>
      <c r="P595" s="167"/>
      <c r="Q595" s="167"/>
      <c r="R595" s="167"/>
      <c r="S595" s="167"/>
      <c r="T595" s="167"/>
    </row>
    <row r="596" spans="1:20" ht="39.950000000000003" customHeight="1" x14ac:dyDescent="0.25">
      <c r="A596" s="167"/>
      <c r="B596" s="57"/>
      <c r="C596" s="57"/>
      <c r="D596" s="57"/>
      <c r="E596" s="167"/>
      <c r="F596" s="167"/>
      <c r="G596" s="167"/>
      <c r="H596" s="167"/>
      <c r="I596" s="167"/>
      <c r="J596" s="167"/>
      <c r="K596" s="167"/>
      <c r="L596" s="167"/>
      <c r="M596" s="167"/>
      <c r="N596" s="167"/>
      <c r="O596" s="167"/>
      <c r="P596" s="167"/>
      <c r="Q596" s="167"/>
      <c r="R596" s="167"/>
      <c r="S596" s="167"/>
      <c r="T596" s="167"/>
    </row>
    <row r="597" spans="1:20" ht="39.950000000000003" customHeight="1" x14ac:dyDescent="0.25">
      <c r="A597" s="167"/>
      <c r="B597" s="57"/>
      <c r="C597" s="57"/>
      <c r="D597" s="57"/>
      <c r="E597" s="167"/>
      <c r="F597" s="167"/>
      <c r="G597" s="167"/>
      <c r="H597" s="167"/>
      <c r="I597" s="167"/>
      <c r="J597" s="167"/>
      <c r="K597" s="167"/>
      <c r="L597" s="167"/>
      <c r="M597" s="167"/>
      <c r="N597" s="167"/>
      <c r="O597" s="167"/>
      <c r="P597" s="167"/>
      <c r="Q597" s="167"/>
      <c r="R597" s="167"/>
      <c r="S597" s="167"/>
      <c r="T597" s="167"/>
    </row>
    <row r="598" spans="1:20" ht="39.950000000000003" customHeight="1" x14ac:dyDescent="0.25">
      <c r="A598" s="167"/>
      <c r="B598" s="57"/>
      <c r="C598" s="57"/>
      <c r="D598" s="57"/>
      <c r="E598" s="167"/>
      <c r="F598" s="167"/>
      <c r="G598" s="167"/>
      <c r="H598" s="167"/>
      <c r="I598" s="167"/>
      <c r="J598" s="167"/>
      <c r="K598" s="167"/>
      <c r="L598" s="167"/>
      <c r="M598" s="167"/>
      <c r="N598" s="167"/>
      <c r="O598" s="167"/>
      <c r="P598" s="167"/>
      <c r="Q598" s="167"/>
      <c r="R598" s="167"/>
      <c r="S598" s="167"/>
      <c r="T598" s="167"/>
    </row>
    <row r="599" spans="1:20" ht="39.950000000000003" customHeight="1" x14ac:dyDescent="0.25">
      <c r="A599" s="167"/>
      <c r="B599" s="57"/>
      <c r="C599" s="57"/>
      <c r="D599" s="57"/>
      <c r="E599" s="167"/>
      <c r="F599" s="167"/>
      <c r="G599" s="167"/>
      <c r="H599" s="167"/>
      <c r="I599" s="167"/>
      <c r="J599" s="167"/>
      <c r="K599" s="167"/>
      <c r="L599" s="167"/>
      <c r="M599" s="167"/>
      <c r="N599" s="167"/>
      <c r="O599" s="167"/>
      <c r="P599" s="167"/>
      <c r="Q599" s="167"/>
      <c r="R599" s="167"/>
      <c r="S599" s="167"/>
      <c r="T599" s="167"/>
    </row>
    <row r="600" spans="1:20" ht="39.950000000000003" customHeight="1" x14ac:dyDescent="0.25">
      <c r="A600" s="167"/>
      <c r="B600" s="57"/>
      <c r="C600" s="57"/>
      <c r="D600" s="57"/>
      <c r="E600" s="167"/>
      <c r="F600" s="167"/>
      <c r="G600" s="167"/>
      <c r="H600" s="167"/>
      <c r="I600" s="167"/>
      <c r="J600" s="167"/>
      <c r="K600" s="167"/>
      <c r="L600" s="167"/>
      <c r="M600" s="167"/>
      <c r="N600" s="167"/>
      <c r="O600" s="167"/>
      <c r="P600" s="167"/>
      <c r="Q600" s="167"/>
      <c r="R600" s="167"/>
      <c r="S600" s="167"/>
      <c r="T600" s="167"/>
    </row>
    <row r="601" spans="1:20" ht="39.950000000000003" customHeight="1" x14ac:dyDescent="0.25">
      <c r="A601" s="167"/>
      <c r="B601" s="57"/>
      <c r="C601" s="57"/>
      <c r="D601" s="57"/>
      <c r="E601" s="167"/>
      <c r="F601" s="167"/>
      <c r="G601" s="167"/>
      <c r="H601" s="167"/>
      <c r="I601" s="167"/>
      <c r="J601" s="167"/>
      <c r="K601" s="167"/>
      <c r="L601" s="167"/>
      <c r="M601" s="167"/>
      <c r="N601" s="167"/>
      <c r="O601" s="167"/>
      <c r="P601" s="167"/>
      <c r="Q601" s="167"/>
      <c r="R601" s="167"/>
      <c r="S601" s="167"/>
      <c r="T601" s="167"/>
    </row>
    <row r="602" spans="1:20" ht="39.950000000000003" customHeight="1" x14ac:dyDescent="0.25">
      <c r="A602" s="167"/>
      <c r="B602" s="57"/>
      <c r="C602" s="57"/>
      <c r="D602" s="57"/>
      <c r="E602" s="167"/>
      <c r="F602" s="167"/>
      <c r="G602" s="167"/>
      <c r="H602" s="167"/>
      <c r="I602" s="167"/>
      <c r="J602" s="167"/>
      <c r="K602" s="167"/>
      <c r="L602" s="167"/>
      <c r="M602" s="167"/>
      <c r="N602" s="167"/>
      <c r="O602" s="167"/>
      <c r="P602" s="167"/>
      <c r="Q602" s="167"/>
      <c r="R602" s="167"/>
      <c r="S602" s="167"/>
      <c r="T602" s="167"/>
    </row>
    <row r="603" spans="1:20" ht="39.950000000000003" customHeight="1" x14ac:dyDescent="0.25">
      <c r="A603" s="167"/>
      <c r="B603" s="57"/>
      <c r="C603" s="57"/>
      <c r="D603" s="57"/>
      <c r="E603" s="167"/>
      <c r="F603" s="167"/>
      <c r="G603" s="167"/>
      <c r="H603" s="167"/>
      <c r="I603" s="167"/>
      <c r="J603" s="167"/>
      <c r="K603" s="167"/>
      <c r="L603" s="167"/>
      <c r="M603" s="167"/>
      <c r="N603" s="167"/>
      <c r="O603" s="167"/>
      <c r="P603" s="167"/>
      <c r="Q603" s="167"/>
      <c r="R603" s="167"/>
      <c r="S603" s="167"/>
      <c r="T603" s="167"/>
    </row>
    <row r="604" spans="1:20" ht="39.950000000000003" customHeight="1" x14ac:dyDescent="0.25">
      <c r="A604" s="167"/>
      <c r="B604" s="57"/>
      <c r="C604" s="57"/>
      <c r="D604" s="57"/>
      <c r="E604" s="167"/>
      <c r="F604" s="167"/>
      <c r="G604" s="167"/>
      <c r="H604" s="167"/>
      <c r="I604" s="167"/>
      <c r="J604" s="167"/>
      <c r="K604" s="167"/>
      <c r="L604" s="167"/>
      <c r="M604" s="167"/>
      <c r="N604" s="167"/>
      <c r="O604" s="167"/>
      <c r="P604" s="167"/>
      <c r="Q604" s="167"/>
      <c r="R604" s="167"/>
      <c r="S604" s="167"/>
      <c r="T604" s="167"/>
    </row>
    <row r="605" spans="1:20" ht="39.950000000000003" customHeight="1" x14ac:dyDescent="0.25">
      <c r="A605" s="167"/>
      <c r="B605" s="57"/>
      <c r="C605" s="57"/>
      <c r="D605" s="57"/>
      <c r="E605" s="167"/>
      <c r="F605" s="167"/>
      <c r="G605" s="167"/>
      <c r="H605" s="167"/>
      <c r="I605" s="167"/>
      <c r="J605" s="167"/>
      <c r="K605" s="167"/>
      <c r="L605" s="167"/>
      <c r="M605" s="167"/>
      <c r="N605" s="167"/>
      <c r="O605" s="167"/>
      <c r="P605" s="167"/>
      <c r="Q605" s="167"/>
      <c r="R605" s="167"/>
      <c r="S605" s="167"/>
      <c r="T605" s="167"/>
    </row>
    <row r="606" spans="1:20" ht="39.950000000000003" customHeight="1" x14ac:dyDescent="0.25">
      <c r="A606" s="167"/>
      <c r="B606" s="57"/>
      <c r="C606" s="57"/>
      <c r="D606" s="57"/>
      <c r="E606" s="167"/>
      <c r="F606" s="167"/>
      <c r="G606" s="167"/>
      <c r="H606" s="167"/>
      <c r="I606" s="167"/>
      <c r="J606" s="167"/>
      <c r="K606" s="167"/>
      <c r="L606" s="167"/>
      <c r="M606" s="167"/>
      <c r="N606" s="167"/>
      <c r="O606" s="167"/>
      <c r="P606" s="167"/>
      <c r="Q606" s="167"/>
      <c r="R606" s="167"/>
      <c r="S606" s="167"/>
      <c r="T606" s="167"/>
    </row>
    <row r="607" spans="1:20" ht="39.950000000000003" customHeight="1" x14ac:dyDescent="0.25">
      <c r="A607" s="167"/>
      <c r="B607" s="57"/>
      <c r="C607" s="57"/>
      <c r="D607" s="57"/>
      <c r="E607" s="167"/>
      <c r="F607" s="167"/>
      <c r="G607" s="167"/>
      <c r="H607" s="167"/>
      <c r="I607" s="167"/>
      <c r="J607" s="167"/>
      <c r="K607" s="167"/>
      <c r="L607" s="167"/>
      <c r="M607" s="167"/>
      <c r="N607" s="167"/>
      <c r="O607" s="167"/>
      <c r="P607" s="167"/>
      <c r="Q607" s="167"/>
      <c r="R607" s="167"/>
      <c r="S607" s="167"/>
      <c r="T607" s="167"/>
    </row>
    <row r="608" spans="1:20" ht="39.950000000000003" customHeight="1" x14ac:dyDescent="0.25">
      <c r="A608" s="167"/>
      <c r="B608" s="57"/>
      <c r="C608" s="57"/>
      <c r="D608" s="57"/>
      <c r="E608" s="167"/>
      <c r="F608" s="167"/>
      <c r="G608" s="167"/>
      <c r="H608" s="167"/>
      <c r="I608" s="167"/>
      <c r="J608" s="167"/>
      <c r="K608" s="167"/>
      <c r="L608" s="167"/>
      <c r="M608" s="167"/>
      <c r="N608" s="167"/>
      <c r="O608" s="167"/>
      <c r="P608" s="167"/>
      <c r="Q608" s="167"/>
      <c r="R608" s="167"/>
      <c r="S608" s="167"/>
      <c r="T608" s="167"/>
    </row>
    <row r="609" spans="1:20" ht="39.950000000000003" customHeight="1" x14ac:dyDescent="0.25">
      <c r="A609" s="167"/>
      <c r="B609" s="57"/>
      <c r="C609" s="57"/>
      <c r="D609" s="57"/>
      <c r="E609" s="167"/>
      <c r="F609" s="167"/>
      <c r="G609" s="167"/>
      <c r="H609" s="167"/>
      <c r="I609" s="167"/>
      <c r="J609" s="167"/>
      <c r="K609" s="167"/>
      <c r="L609" s="167"/>
      <c r="M609" s="167"/>
      <c r="N609" s="167"/>
      <c r="O609" s="167"/>
      <c r="P609" s="167"/>
      <c r="Q609" s="167"/>
      <c r="R609" s="167"/>
      <c r="S609" s="167"/>
      <c r="T609" s="167"/>
    </row>
    <row r="610" spans="1:20" ht="39.950000000000003" customHeight="1" x14ac:dyDescent="0.25">
      <c r="A610" s="167"/>
      <c r="B610" s="57"/>
      <c r="C610" s="57"/>
      <c r="D610" s="57"/>
      <c r="E610" s="167"/>
      <c r="F610" s="167"/>
      <c r="G610" s="167"/>
      <c r="H610" s="167"/>
      <c r="I610" s="167"/>
      <c r="J610" s="167"/>
      <c r="K610" s="167"/>
      <c r="L610" s="167"/>
      <c r="M610" s="167"/>
      <c r="N610" s="167"/>
      <c r="O610" s="167"/>
      <c r="P610" s="167"/>
      <c r="Q610" s="167"/>
      <c r="R610" s="167"/>
      <c r="S610" s="167"/>
      <c r="T610" s="167"/>
    </row>
    <row r="611" spans="1:20" ht="39.950000000000003" customHeight="1" x14ac:dyDescent="0.25">
      <c r="A611" s="167"/>
      <c r="B611" s="57"/>
      <c r="C611" s="57"/>
      <c r="D611" s="57"/>
      <c r="E611" s="167"/>
      <c r="F611" s="167"/>
      <c r="G611" s="167"/>
      <c r="H611" s="167"/>
      <c r="I611" s="167"/>
      <c r="J611" s="167"/>
      <c r="K611" s="167"/>
      <c r="L611" s="167"/>
      <c r="M611" s="167"/>
      <c r="N611" s="167"/>
      <c r="O611" s="167"/>
      <c r="P611" s="167"/>
      <c r="Q611" s="167"/>
      <c r="R611" s="167"/>
      <c r="S611" s="167"/>
      <c r="T611" s="167"/>
    </row>
    <row r="612" spans="1:20" ht="39.950000000000003" customHeight="1" x14ac:dyDescent="0.25">
      <c r="A612" s="167"/>
      <c r="B612" s="57"/>
      <c r="C612" s="57"/>
      <c r="D612" s="57"/>
      <c r="E612" s="167"/>
      <c r="F612" s="167"/>
      <c r="G612" s="167"/>
      <c r="H612" s="167"/>
      <c r="I612" s="167"/>
      <c r="J612" s="167"/>
      <c r="K612" s="167"/>
      <c r="L612" s="167"/>
      <c r="M612" s="167"/>
      <c r="N612" s="167"/>
      <c r="O612" s="167"/>
      <c r="P612" s="167"/>
      <c r="Q612" s="167"/>
      <c r="R612" s="167"/>
      <c r="S612" s="167"/>
      <c r="T612" s="167"/>
    </row>
    <row r="613" spans="1:20" ht="39.950000000000003" customHeight="1" x14ac:dyDescent="0.25">
      <c r="A613" s="167"/>
      <c r="B613" s="57"/>
      <c r="C613" s="57"/>
      <c r="D613" s="57"/>
      <c r="E613" s="167"/>
      <c r="F613" s="167"/>
      <c r="G613" s="167"/>
      <c r="H613" s="167"/>
      <c r="I613" s="167"/>
      <c r="J613" s="167"/>
      <c r="K613" s="167"/>
      <c r="L613" s="167"/>
      <c r="M613" s="167"/>
      <c r="N613" s="167"/>
      <c r="O613" s="167"/>
      <c r="P613" s="167"/>
      <c r="Q613" s="167"/>
      <c r="R613" s="167"/>
      <c r="S613" s="167"/>
      <c r="T613" s="167"/>
    </row>
    <row r="614" spans="1:20" ht="39.950000000000003" customHeight="1" x14ac:dyDescent="0.25">
      <c r="A614" s="167"/>
      <c r="B614" s="57"/>
      <c r="C614" s="57"/>
      <c r="D614" s="57"/>
      <c r="E614" s="167"/>
      <c r="F614" s="167"/>
      <c r="G614" s="167"/>
      <c r="H614" s="167"/>
      <c r="I614" s="167"/>
      <c r="J614" s="167"/>
      <c r="K614" s="167"/>
      <c r="L614" s="167"/>
      <c r="M614" s="167"/>
      <c r="N614" s="167"/>
      <c r="O614" s="167"/>
      <c r="P614" s="167"/>
      <c r="Q614" s="167"/>
      <c r="R614" s="167"/>
      <c r="S614" s="167"/>
      <c r="T614" s="167"/>
    </row>
    <row r="615" spans="1:20" ht="39.950000000000003" customHeight="1" x14ac:dyDescent="0.25">
      <c r="A615" s="167"/>
      <c r="B615" s="57"/>
      <c r="C615" s="57"/>
      <c r="D615" s="57"/>
      <c r="E615" s="167"/>
      <c r="F615" s="167"/>
      <c r="G615" s="167"/>
      <c r="H615" s="167"/>
      <c r="I615" s="167"/>
      <c r="J615" s="167"/>
      <c r="K615" s="167"/>
      <c r="L615" s="167"/>
      <c r="M615" s="167"/>
      <c r="N615" s="167"/>
      <c r="O615" s="167"/>
      <c r="P615" s="167"/>
      <c r="Q615" s="167"/>
      <c r="R615" s="167"/>
      <c r="S615" s="167"/>
      <c r="T615" s="167"/>
    </row>
    <row r="616" spans="1:20" ht="39.950000000000003" customHeight="1" x14ac:dyDescent="0.25">
      <c r="A616" s="167"/>
      <c r="B616" s="57"/>
      <c r="C616" s="57"/>
      <c r="D616" s="57"/>
      <c r="E616" s="167"/>
      <c r="F616" s="167"/>
      <c r="G616" s="167"/>
      <c r="H616" s="167"/>
      <c r="I616" s="167"/>
      <c r="J616" s="167"/>
      <c r="K616" s="167"/>
      <c r="L616" s="167"/>
      <c r="M616" s="167"/>
      <c r="N616" s="167"/>
      <c r="O616" s="167"/>
      <c r="P616" s="167"/>
      <c r="Q616" s="167"/>
      <c r="R616" s="167"/>
      <c r="S616" s="167"/>
      <c r="T616" s="167"/>
    </row>
    <row r="617" spans="1:20" ht="39.950000000000003" customHeight="1" x14ac:dyDescent="0.25">
      <c r="A617" s="167"/>
      <c r="B617" s="57"/>
      <c r="C617" s="57"/>
      <c r="D617" s="57"/>
      <c r="E617" s="167"/>
      <c r="F617" s="167"/>
      <c r="G617" s="167"/>
      <c r="H617" s="167"/>
      <c r="I617" s="167"/>
      <c r="J617" s="167"/>
      <c r="K617" s="167"/>
      <c r="L617" s="167"/>
      <c r="M617" s="167"/>
      <c r="N617" s="167"/>
      <c r="O617" s="167"/>
      <c r="P617" s="167"/>
      <c r="Q617" s="167"/>
      <c r="R617" s="167"/>
      <c r="S617" s="167"/>
      <c r="T617" s="167"/>
    </row>
    <row r="618" spans="1:20" ht="39.950000000000003" customHeight="1" x14ac:dyDescent="0.25">
      <c r="A618" s="167"/>
      <c r="B618" s="57"/>
      <c r="C618" s="57"/>
      <c r="D618" s="57"/>
      <c r="E618" s="167"/>
      <c r="F618" s="167"/>
      <c r="G618" s="167"/>
      <c r="H618" s="167"/>
      <c r="I618" s="167"/>
      <c r="J618" s="167"/>
      <c r="K618" s="167"/>
      <c r="L618" s="167"/>
      <c r="M618" s="167"/>
      <c r="N618" s="167"/>
      <c r="O618" s="167"/>
      <c r="P618" s="167"/>
      <c r="Q618" s="167"/>
      <c r="R618" s="167"/>
      <c r="S618" s="167"/>
      <c r="T618" s="167"/>
    </row>
    <row r="619" spans="1:20" ht="39.950000000000003" customHeight="1" x14ac:dyDescent="0.25">
      <c r="A619" s="167"/>
      <c r="B619" s="57"/>
      <c r="C619" s="57"/>
      <c r="D619" s="57"/>
      <c r="E619" s="167"/>
      <c r="F619" s="167"/>
      <c r="G619" s="167"/>
      <c r="H619" s="167"/>
      <c r="I619" s="167"/>
      <c r="J619" s="167"/>
      <c r="K619" s="167"/>
      <c r="L619" s="167"/>
      <c r="M619" s="167"/>
      <c r="N619" s="167"/>
      <c r="O619" s="167"/>
      <c r="P619" s="167"/>
      <c r="Q619" s="167"/>
      <c r="R619" s="167"/>
      <c r="S619" s="167"/>
      <c r="T619" s="167"/>
    </row>
    <row r="620" spans="1:20" ht="39.950000000000003" customHeight="1" x14ac:dyDescent="0.25">
      <c r="A620" s="167"/>
      <c r="B620" s="57"/>
      <c r="C620" s="57"/>
      <c r="D620" s="57"/>
      <c r="E620" s="167"/>
      <c r="F620" s="167"/>
      <c r="G620" s="167"/>
      <c r="H620" s="167"/>
      <c r="I620" s="167"/>
      <c r="J620" s="167"/>
      <c r="K620" s="167"/>
      <c r="L620" s="167"/>
      <c r="M620" s="167"/>
      <c r="N620" s="167"/>
      <c r="O620" s="167"/>
      <c r="P620" s="167"/>
      <c r="Q620" s="167"/>
      <c r="R620" s="167"/>
      <c r="S620" s="167"/>
      <c r="T620" s="167"/>
    </row>
    <row r="621" spans="1:20" ht="39.950000000000003" customHeight="1" x14ac:dyDescent="0.25">
      <c r="A621" s="167"/>
      <c r="B621" s="57"/>
      <c r="C621" s="57"/>
      <c r="D621" s="57"/>
      <c r="E621" s="167"/>
      <c r="F621" s="167"/>
      <c r="G621" s="167"/>
      <c r="H621" s="167"/>
      <c r="I621" s="167"/>
      <c r="J621" s="167"/>
      <c r="K621" s="167"/>
      <c r="L621" s="167"/>
      <c r="M621" s="167"/>
      <c r="N621" s="167"/>
      <c r="O621" s="167"/>
      <c r="P621" s="167"/>
      <c r="Q621" s="167"/>
      <c r="R621" s="167"/>
      <c r="S621" s="167"/>
      <c r="T621" s="167"/>
    </row>
    <row r="622" spans="1:20" ht="39.950000000000003" customHeight="1" x14ac:dyDescent="0.25">
      <c r="A622" s="167"/>
      <c r="B622" s="57"/>
      <c r="C622" s="57"/>
      <c r="D622" s="57"/>
      <c r="E622" s="167"/>
      <c r="F622" s="167"/>
      <c r="G622" s="167"/>
      <c r="H622" s="167"/>
      <c r="I622" s="167"/>
      <c r="J622" s="167"/>
      <c r="K622" s="167"/>
      <c r="L622" s="167"/>
      <c r="M622" s="167"/>
      <c r="N622" s="167"/>
      <c r="O622" s="167"/>
      <c r="P622" s="167"/>
      <c r="Q622" s="167"/>
      <c r="R622" s="167"/>
      <c r="S622" s="167"/>
      <c r="T622" s="167"/>
    </row>
    <row r="623" spans="1:20" ht="39.950000000000003" customHeight="1" x14ac:dyDescent="0.25">
      <c r="A623" s="167"/>
      <c r="B623" s="57"/>
      <c r="C623" s="57"/>
      <c r="D623" s="57"/>
      <c r="E623" s="167"/>
      <c r="F623" s="167"/>
      <c r="G623" s="167"/>
      <c r="H623" s="167"/>
      <c r="I623" s="167"/>
      <c r="J623" s="167"/>
      <c r="K623" s="167"/>
      <c r="L623" s="167"/>
      <c r="M623" s="167"/>
      <c r="N623" s="167"/>
      <c r="O623" s="167"/>
      <c r="P623" s="167"/>
      <c r="Q623" s="167"/>
      <c r="R623" s="167"/>
      <c r="S623" s="167"/>
      <c r="T623" s="167"/>
    </row>
    <row r="624" spans="1:20" ht="39.950000000000003" customHeight="1" x14ac:dyDescent="0.25">
      <c r="A624" s="167"/>
      <c r="B624" s="57"/>
      <c r="C624" s="57"/>
      <c r="D624" s="57"/>
      <c r="E624" s="167"/>
      <c r="F624" s="167"/>
      <c r="G624" s="167"/>
      <c r="H624" s="167"/>
      <c r="I624" s="167"/>
      <c r="J624" s="167"/>
      <c r="K624" s="167"/>
      <c r="L624" s="167"/>
      <c r="M624" s="167"/>
      <c r="N624" s="167"/>
      <c r="O624" s="167"/>
      <c r="P624" s="167"/>
      <c r="Q624" s="167"/>
      <c r="R624" s="167"/>
      <c r="S624" s="167"/>
      <c r="T624" s="167"/>
    </row>
    <row r="625" spans="1:20" ht="39.950000000000003" customHeight="1" x14ac:dyDescent="0.25">
      <c r="A625" s="167"/>
      <c r="B625" s="57"/>
      <c r="C625" s="57"/>
      <c r="D625" s="57"/>
      <c r="E625" s="167"/>
      <c r="F625" s="167"/>
      <c r="G625" s="167"/>
      <c r="H625" s="167"/>
      <c r="I625" s="167"/>
      <c r="J625" s="167"/>
      <c r="K625" s="167"/>
      <c r="L625" s="167"/>
      <c r="M625" s="167"/>
      <c r="N625" s="167"/>
      <c r="O625" s="167"/>
      <c r="P625" s="167"/>
      <c r="Q625" s="167"/>
      <c r="R625" s="167"/>
      <c r="S625" s="167"/>
      <c r="T625" s="167"/>
    </row>
    <row r="626" spans="1:20" ht="39.950000000000003" customHeight="1" x14ac:dyDescent="0.25">
      <c r="A626" s="167"/>
      <c r="B626" s="57"/>
      <c r="C626" s="57"/>
      <c r="D626" s="57"/>
      <c r="E626" s="167"/>
      <c r="F626" s="167"/>
      <c r="G626" s="167"/>
      <c r="H626" s="167"/>
      <c r="I626" s="167"/>
      <c r="J626" s="167"/>
      <c r="K626" s="167"/>
      <c r="L626" s="167"/>
      <c r="M626" s="167"/>
      <c r="N626" s="167"/>
      <c r="O626" s="167"/>
      <c r="P626" s="167"/>
      <c r="Q626" s="167"/>
      <c r="R626" s="167"/>
      <c r="S626" s="167"/>
      <c r="T626" s="167"/>
    </row>
    <row r="627" spans="1:20" ht="39.950000000000003" customHeight="1" x14ac:dyDescent="0.25">
      <c r="A627" s="167"/>
      <c r="B627" s="57"/>
      <c r="C627" s="57"/>
      <c r="D627" s="57"/>
      <c r="E627" s="167"/>
      <c r="F627" s="167"/>
      <c r="G627" s="167"/>
      <c r="H627" s="167"/>
      <c r="I627" s="167"/>
      <c r="J627" s="167"/>
      <c r="K627" s="167"/>
      <c r="L627" s="167"/>
      <c r="M627" s="167"/>
      <c r="N627" s="167"/>
      <c r="O627" s="167"/>
      <c r="P627" s="167"/>
      <c r="Q627" s="167"/>
      <c r="R627" s="167"/>
      <c r="S627" s="167"/>
      <c r="T627" s="167"/>
    </row>
    <row r="628" spans="1:20" ht="39.950000000000003" customHeight="1" x14ac:dyDescent="0.25">
      <c r="A628" s="167"/>
      <c r="B628" s="57"/>
      <c r="C628" s="57"/>
      <c r="D628" s="57"/>
      <c r="E628" s="167"/>
      <c r="F628" s="167"/>
      <c r="G628" s="167"/>
      <c r="H628" s="167"/>
      <c r="I628" s="167"/>
      <c r="J628" s="167"/>
      <c r="K628" s="167"/>
      <c r="L628" s="167"/>
      <c r="M628" s="167"/>
      <c r="N628" s="167"/>
      <c r="O628" s="167"/>
      <c r="P628" s="167"/>
      <c r="Q628" s="167"/>
      <c r="R628" s="167"/>
      <c r="S628" s="167"/>
      <c r="T628" s="167"/>
    </row>
    <row r="629" spans="1:20" ht="39.950000000000003" customHeight="1" x14ac:dyDescent="0.25">
      <c r="A629" s="167"/>
      <c r="B629" s="57"/>
      <c r="C629" s="57"/>
      <c r="D629" s="57"/>
      <c r="E629" s="167"/>
      <c r="F629" s="167"/>
      <c r="G629" s="167"/>
      <c r="H629" s="167"/>
      <c r="I629" s="167"/>
      <c r="J629" s="167"/>
      <c r="K629" s="167"/>
      <c r="L629" s="167"/>
      <c r="M629" s="167"/>
      <c r="N629" s="167"/>
      <c r="O629" s="167"/>
      <c r="P629" s="167"/>
      <c r="Q629" s="167"/>
      <c r="R629" s="167"/>
      <c r="S629" s="167"/>
      <c r="T629" s="167"/>
    </row>
  </sheetData>
  <sheetProtection password="CE28" sheet="1" scenarios="1"/>
  <mergeCells count="7">
    <mergeCell ref="A5:T5"/>
    <mergeCell ref="Q31:S31"/>
    <mergeCell ref="Q32:S32"/>
    <mergeCell ref="A1:T1"/>
    <mergeCell ref="A2:T2"/>
    <mergeCell ref="A3:T3"/>
    <mergeCell ref="A4:T4"/>
  </mergeCells>
  <conditionalFormatting sqref="A7:A30">
    <cfRule type="expression" dxfId="5" priority="1">
      <formula>$P7="bvix"</formula>
    </cfRule>
    <cfRule type="expression" dxfId="4" priority="2">
      <formula>$O7="bvix"</formula>
    </cfRule>
    <cfRule type="expression" dxfId="3" priority="3">
      <formula>$Q7="n¨vu"</formula>
    </cfRule>
  </conditionalFormatting>
  <printOptions horizontalCentered="1"/>
  <pageMargins left="0" right="0" top="0.25" bottom="0" header="0" footer="0"/>
  <pageSetup paperSize="9" scale="50"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9FF33"/>
  </sheetPr>
  <dimension ref="A1:V629"/>
  <sheetViews>
    <sheetView showGridLines="0" view="pageBreakPreview" zoomScaleNormal="100" zoomScaleSheetLayoutView="100" workbookViewId="0">
      <pane xSplit="1" ySplit="6" topLeftCell="L7" activePane="bottomRight" state="frozen"/>
      <selection pane="topRight" activeCell="B1" sqref="B1"/>
      <selection pane="bottomLeft" activeCell="A7" sqref="A7"/>
      <selection pane="bottomRight" activeCell="H9" sqref="H9"/>
    </sheetView>
  </sheetViews>
  <sheetFormatPr defaultColWidth="8.7109375" defaultRowHeight="39.950000000000003" customHeight="1" x14ac:dyDescent="0.25"/>
  <cols>
    <col min="1" max="1" width="4.140625" style="239" customWidth="1"/>
    <col min="2" max="2" width="11.42578125" style="168" bestFit="1" customWidth="1"/>
    <col min="3" max="4" width="17.5703125" style="168" customWidth="1"/>
    <col min="5" max="5" width="17.5703125" style="239" customWidth="1"/>
    <col min="6" max="6" width="12.85546875" style="239" bestFit="1" customWidth="1"/>
    <col min="7" max="8" width="13.42578125" style="239" customWidth="1"/>
    <col min="9" max="9" width="11" style="239" customWidth="1"/>
    <col min="10" max="11" width="25.5703125" style="239" customWidth="1"/>
    <col min="12" max="12" width="14.42578125" style="239" customWidth="1"/>
    <col min="13" max="13" width="11.140625" style="239" customWidth="1"/>
    <col min="14" max="14" width="8.85546875" style="239" customWidth="1"/>
    <col min="15" max="16" width="7.7109375" style="239" customWidth="1"/>
    <col min="17" max="18" width="7.28515625" style="239" customWidth="1"/>
    <col min="19" max="19" width="9" style="239" customWidth="1"/>
    <col min="20" max="20" width="16.42578125" style="239" customWidth="1"/>
    <col min="21" max="16384" width="8.7109375" style="239"/>
  </cols>
  <sheetData>
    <row r="1" spans="1:22" ht="15" customHeight="1" x14ac:dyDescent="0.25">
      <c r="A1" s="511" t="s">
        <v>512</v>
      </c>
      <c r="B1" s="511"/>
      <c r="C1" s="511"/>
      <c r="D1" s="511"/>
      <c r="E1" s="511"/>
      <c r="F1" s="511"/>
      <c r="G1" s="511"/>
      <c r="H1" s="511"/>
      <c r="I1" s="511"/>
      <c r="J1" s="511"/>
      <c r="K1" s="511"/>
      <c r="L1" s="511"/>
      <c r="M1" s="511"/>
      <c r="N1" s="511"/>
      <c r="O1" s="511"/>
      <c r="P1" s="511"/>
      <c r="Q1" s="511"/>
      <c r="R1" s="511"/>
      <c r="S1" s="511"/>
      <c r="T1" s="511"/>
    </row>
    <row r="2" spans="1:22" s="231" customFormat="1" ht="15" customHeight="1" x14ac:dyDescent="0.25">
      <c r="A2" s="512" t="str">
        <f>'All Form Data'!C2</f>
        <v>†mkbt b‡f¤^i 2024 - †deªæqvix 2025</v>
      </c>
      <c r="B2" s="512"/>
      <c r="C2" s="512"/>
      <c r="D2" s="512"/>
      <c r="E2" s="512"/>
      <c r="F2" s="512"/>
      <c r="G2" s="512"/>
      <c r="H2" s="512"/>
      <c r="I2" s="512"/>
      <c r="J2" s="512"/>
      <c r="K2" s="512"/>
      <c r="L2" s="512"/>
      <c r="M2" s="512"/>
      <c r="N2" s="512"/>
      <c r="O2" s="512"/>
      <c r="P2" s="512"/>
      <c r="Q2" s="512"/>
      <c r="R2" s="512"/>
      <c r="S2" s="512"/>
      <c r="T2" s="512"/>
    </row>
    <row r="3" spans="1:22" ht="15" customHeight="1" x14ac:dyDescent="0.25">
      <c r="A3" s="512" t="str">
        <f>'All Form Data'!C3</f>
        <v>cÖwk¶Y cÖ`vbKvix cÖwZôvb t  BD‡mc AvgevMvb wUwfBwU Bbw÷wUDU|</v>
      </c>
      <c r="B3" s="512"/>
      <c r="C3" s="512"/>
      <c r="D3" s="512"/>
      <c r="E3" s="512"/>
      <c r="F3" s="512"/>
      <c r="G3" s="512"/>
      <c r="H3" s="512"/>
      <c r="I3" s="512"/>
      <c r="J3" s="512"/>
      <c r="K3" s="512"/>
      <c r="L3" s="512"/>
      <c r="M3" s="512"/>
      <c r="N3" s="512"/>
      <c r="O3" s="512"/>
      <c r="P3" s="512"/>
      <c r="Q3" s="512"/>
      <c r="R3" s="512"/>
      <c r="S3" s="512"/>
      <c r="T3" s="512"/>
      <c r="V3" s="231"/>
    </row>
    <row r="4" spans="1:22" ht="15" customHeight="1" x14ac:dyDescent="0.25">
      <c r="A4" s="512" t="str">
        <f>'All Form Data'!C4</f>
        <v>†UªW t B‡jKwUªK¨vj BÝU‡jkb GÛ †gBb‡Ub¨vÝ</v>
      </c>
      <c r="B4" s="512"/>
      <c r="C4" s="512"/>
      <c r="D4" s="512"/>
      <c r="E4" s="512"/>
      <c r="F4" s="512"/>
      <c r="G4" s="512"/>
      <c r="H4" s="512"/>
      <c r="I4" s="512"/>
      <c r="J4" s="512"/>
      <c r="K4" s="512"/>
      <c r="L4" s="512"/>
      <c r="M4" s="512"/>
      <c r="N4" s="512"/>
      <c r="O4" s="512"/>
      <c r="P4" s="512"/>
      <c r="Q4" s="512"/>
      <c r="R4" s="512"/>
      <c r="S4" s="512"/>
      <c r="T4" s="512"/>
    </row>
    <row r="5" spans="1:22" ht="15" customHeight="1" x14ac:dyDescent="0.25">
      <c r="A5" s="511" t="s">
        <v>503</v>
      </c>
      <c r="B5" s="511"/>
      <c r="C5" s="511"/>
      <c r="D5" s="511"/>
      <c r="E5" s="511"/>
      <c r="F5" s="511"/>
      <c r="G5" s="511"/>
      <c r="H5" s="511"/>
      <c r="I5" s="511"/>
      <c r="J5" s="511"/>
      <c r="K5" s="511"/>
      <c r="L5" s="511"/>
      <c r="M5" s="511"/>
      <c r="N5" s="511"/>
      <c r="O5" s="511"/>
      <c r="P5" s="511"/>
      <c r="Q5" s="511"/>
      <c r="R5" s="511"/>
      <c r="S5" s="511"/>
      <c r="T5" s="511"/>
    </row>
    <row r="6" spans="1:22" ht="50.1" customHeight="1" x14ac:dyDescent="0.25">
      <c r="A6" s="161" t="s">
        <v>83</v>
      </c>
      <c r="B6" s="161" t="s">
        <v>84</v>
      </c>
      <c r="C6" s="161" t="s">
        <v>462</v>
      </c>
      <c r="D6" s="161" t="s">
        <v>463</v>
      </c>
      <c r="E6" s="161" t="s">
        <v>464</v>
      </c>
      <c r="F6" s="161" t="s">
        <v>465</v>
      </c>
      <c r="G6" s="161" t="s">
        <v>466</v>
      </c>
      <c r="H6" s="161" t="s">
        <v>483</v>
      </c>
      <c r="I6" s="161" t="s">
        <v>467</v>
      </c>
      <c r="J6" s="166" t="s">
        <v>11</v>
      </c>
      <c r="K6" s="166" t="s">
        <v>468</v>
      </c>
      <c r="L6" s="166" t="s">
        <v>96</v>
      </c>
      <c r="M6" s="161" t="s">
        <v>469</v>
      </c>
      <c r="N6" s="161" t="s">
        <v>470</v>
      </c>
      <c r="O6" s="166" t="s">
        <v>15</v>
      </c>
      <c r="P6" s="166" t="s">
        <v>471</v>
      </c>
      <c r="Q6" s="161" t="s">
        <v>472</v>
      </c>
      <c r="R6" s="161" t="s">
        <v>473</v>
      </c>
      <c r="S6" s="161" t="s">
        <v>22</v>
      </c>
      <c r="T6" s="161" t="s">
        <v>459</v>
      </c>
    </row>
    <row r="7" spans="1:22" ht="50.1" customHeight="1" x14ac:dyDescent="0.25">
      <c r="A7" s="164">
        <v>1</v>
      </c>
      <c r="B7" s="54">
        <f>IF('All Form Data'!C12="","",'All Form Data'!C12)</f>
        <v>250111846</v>
      </c>
      <c r="C7" s="237" t="str">
        <f>IF('All Form Data'!E12="","",'All Form Data'!E12)</f>
        <v xml:space="preserve"> Mohammad Badsha</v>
      </c>
      <c r="D7" s="237" t="str">
        <f>IF('All Form Data'!H12="","",'All Form Data'!H12)</f>
        <v>Md.Hasan</v>
      </c>
      <c r="E7" s="237" t="str">
        <f>IF('All Form Data'!J12="","",'All Form Data'!J12)</f>
        <v>Khurshida Begum</v>
      </c>
      <c r="F7" s="120" t="str">
        <f>IF('All Form Data'!N12="","",'All Form Data'!N12)</f>
        <v>01305978432</v>
      </c>
      <c r="G7" s="92" t="str">
        <f>IF('All Form Data'!M12="","",'All Form Data'!M12)</f>
        <v>3317890733</v>
      </c>
      <c r="H7" s="92" t="str">
        <f>IF('All Form Data'!L12="","",'All Form Data'!L12)</f>
        <v>NID</v>
      </c>
      <c r="I7" s="87" t="str">
        <f>IF('All Form Data'!G12="","",'All Form Data'!G12)</f>
        <v>10.10.200</v>
      </c>
      <c r="J7" s="87" t="str">
        <f>IF('All Form Data'!R12="","",'All Form Data'!R12)</f>
        <v>Kochuai.Potiya.Chattogram</v>
      </c>
      <c r="K7" s="87" t="str">
        <f>IF('All Form Data'!S12="","",'All Form Data'!S12)</f>
        <v>Slimpur.CDA R/A.Chattogram</v>
      </c>
      <c r="L7" s="87" t="str">
        <f>IF('All Form Data'!V12="","",'All Form Data'!V12)</f>
        <v>Chattogram</v>
      </c>
      <c r="M7" s="237" t="str">
        <f>IF('All Form Data'!X12="","",'All Form Data'!X12)</f>
        <v>SSC</v>
      </c>
      <c r="N7" s="237">
        <f>IF('All Form Data'!Z12="","",'All Form Data'!Z12)</f>
        <v>2021</v>
      </c>
      <c r="O7" s="237" t="str">
        <f>IF('All Form Data'!P12="","",'All Form Data'!P12)</f>
        <v>Male</v>
      </c>
      <c r="P7" s="237" t="str">
        <f>IF('All Form Data'!AC12="","",'All Form Data'!AC12)</f>
        <v>No</v>
      </c>
      <c r="Q7" s="237" t="str">
        <f>IF('All Form Data'!AE12="","",'All Form Data'!AE12)</f>
        <v>No</v>
      </c>
      <c r="R7" s="237" t="str">
        <f>IF('All Form Data'!AG12="","",'All Form Data'!AG12)</f>
        <v/>
      </c>
      <c r="S7" s="140"/>
      <c r="T7" s="140" t="str">
        <f>IF('All Form Data'!AQ12="C","Competent",IF('All Form Data'!AQ12="NYC","Not Yet Competent",""))</f>
        <v/>
      </c>
    </row>
    <row r="8" spans="1:22" ht="50.1" customHeight="1" x14ac:dyDescent="0.25">
      <c r="A8" s="164">
        <v>2</v>
      </c>
      <c r="B8" s="54" t="e">
        <f>IF('All Form Data'!#REF!="","",'All Form Data'!#REF!)</f>
        <v>#REF!</v>
      </c>
      <c r="C8" s="237" t="e">
        <f>IF('All Form Data'!#REF!="","",'All Form Data'!#REF!)</f>
        <v>#REF!</v>
      </c>
      <c r="D8" s="237" t="e">
        <f>IF('All Form Data'!#REF!="","",'All Form Data'!#REF!)</f>
        <v>#REF!</v>
      </c>
      <c r="E8" s="237" t="e">
        <f>IF('All Form Data'!#REF!="","",'All Form Data'!#REF!)</f>
        <v>#REF!</v>
      </c>
      <c r="F8" s="120" t="e">
        <f>IF('All Form Data'!#REF!="","",'All Form Data'!#REF!)</f>
        <v>#REF!</v>
      </c>
      <c r="G8" s="92" t="e">
        <f>IF('All Form Data'!#REF!="","",'All Form Data'!#REF!)</f>
        <v>#REF!</v>
      </c>
      <c r="H8" s="92" t="e">
        <f>IF('All Form Data'!#REF!="","",'All Form Data'!#REF!)</f>
        <v>#REF!</v>
      </c>
      <c r="I8" s="87" t="e">
        <f>IF('All Form Data'!#REF!="","",'All Form Data'!#REF!)</f>
        <v>#REF!</v>
      </c>
      <c r="J8" s="87" t="e">
        <f>IF('All Form Data'!#REF!="","",'All Form Data'!#REF!)</f>
        <v>#REF!</v>
      </c>
      <c r="K8" s="87" t="e">
        <f>IF('All Form Data'!#REF!="","",'All Form Data'!#REF!)</f>
        <v>#REF!</v>
      </c>
      <c r="L8" s="87" t="e">
        <f>IF('All Form Data'!#REF!="","",'All Form Data'!#REF!)</f>
        <v>#REF!</v>
      </c>
      <c r="M8" s="237" t="e">
        <f>IF('All Form Data'!#REF!="","",'All Form Data'!#REF!)</f>
        <v>#REF!</v>
      </c>
      <c r="N8" s="237" t="e">
        <f>IF('All Form Data'!#REF!="","",'All Form Data'!#REF!)</f>
        <v>#REF!</v>
      </c>
      <c r="O8" s="237" t="e">
        <f>IF('All Form Data'!#REF!="","",'All Form Data'!#REF!)</f>
        <v>#REF!</v>
      </c>
      <c r="P8" s="237" t="e">
        <f>IF('All Form Data'!#REF!="","",'All Form Data'!#REF!)</f>
        <v>#REF!</v>
      </c>
      <c r="Q8" s="237" t="e">
        <f>IF('All Form Data'!#REF!="","",'All Form Data'!#REF!)</f>
        <v>#REF!</v>
      </c>
      <c r="R8" s="237" t="e">
        <f>IF('All Form Data'!#REF!="","",'All Form Data'!#REF!)</f>
        <v>#REF!</v>
      </c>
      <c r="S8" s="140"/>
      <c r="T8" s="140" t="e">
        <f>IF('All Form Data'!#REF!="C","Competent",IF('All Form Data'!#REF!="NYC","Not Yet Competent",""))</f>
        <v>#REF!</v>
      </c>
    </row>
    <row r="9" spans="1:22" ht="50.1" customHeight="1" x14ac:dyDescent="0.25">
      <c r="A9" s="164">
        <v>3</v>
      </c>
      <c r="B9" s="54">
        <f>IF('All Form Data'!C13="","",'All Form Data'!C13)</f>
        <v>250111853</v>
      </c>
      <c r="C9" s="237" t="str">
        <f>IF('All Form Data'!E13="","",'All Form Data'!E13)</f>
        <v>Jahidul Islam</v>
      </c>
      <c r="D9" s="237" t="str">
        <f>IF('All Form Data'!H13="","",'All Form Data'!H13)</f>
        <v xml:space="preserve"> Mohammad Rafique</v>
      </c>
      <c r="E9" s="237" t="str">
        <f>IF('All Form Data'!J13="","",'All Form Data'!J13)</f>
        <v>Sajia Begum</v>
      </c>
      <c r="F9" s="120" t="str">
        <f>IF('All Form Data'!N13="","",'All Form Data'!N13)</f>
        <v>01888239320</v>
      </c>
      <c r="G9" s="92" t="str">
        <f>IF('All Form Data'!M13="","",'All Form Data'!M13)</f>
        <v>1982221135</v>
      </c>
      <c r="H9" s="92" t="str">
        <f>IF('All Form Data'!L13="","",'All Form Data'!L13)</f>
        <v>NID</v>
      </c>
      <c r="I9" s="87" t="str">
        <f>IF('All Form Data'!G13="","",'All Form Data'!G13)</f>
        <v>24,08.2006</v>
      </c>
      <c r="J9" s="87" t="str">
        <f>IF('All Form Data'!R13="","",'All Form Data'!R13)</f>
        <v>Chalk Farid.Charlaxma,Karnofuly,Chattogram,</v>
      </c>
      <c r="K9" s="87" t="str">
        <f>IF('All Form Data'!S13="","",'All Form Data'!S13)</f>
        <v>Do.</v>
      </c>
      <c r="L9" s="87" t="str">
        <f>IF('All Form Data'!V13="","",'All Form Data'!V13)</f>
        <v>Chattogram.</v>
      </c>
      <c r="M9" s="237" t="str">
        <f>IF('All Form Data'!X13="","",'All Form Data'!X13)</f>
        <v>SSC</v>
      </c>
      <c r="N9" s="237">
        <f>IF('All Form Data'!Z13="","",'All Form Data'!Z13)</f>
        <v>2021</v>
      </c>
      <c r="O9" s="237" t="str">
        <f>IF('All Form Data'!P13="","",'All Form Data'!P13)</f>
        <v>Male</v>
      </c>
      <c r="P9" s="237" t="str">
        <f>IF('All Form Data'!AC13="","",'All Form Data'!AC13)</f>
        <v>No</v>
      </c>
      <c r="Q9" s="237" t="str">
        <f>IF('All Form Data'!AE13="","",'All Form Data'!AE13)</f>
        <v>No</v>
      </c>
      <c r="R9" s="237" t="str">
        <f>IF('All Form Data'!AG13="","",'All Form Data'!AG13)</f>
        <v/>
      </c>
      <c r="S9" s="140"/>
      <c r="T9" s="140" t="str">
        <f>IF('All Form Data'!AQ13="C","Competent",IF('All Form Data'!AQ13="NYC","Not Yet Competent",""))</f>
        <v/>
      </c>
    </row>
    <row r="10" spans="1:22" ht="50.1" customHeight="1" x14ac:dyDescent="0.25">
      <c r="A10" s="164">
        <v>4</v>
      </c>
      <c r="B10" s="54">
        <f>IF('All Form Data'!C14="","",'All Form Data'!C14)</f>
        <v>250111857</v>
      </c>
      <c r="C10" s="237" t="str">
        <f>IF('All Form Data'!E14="","",'All Form Data'!E14)</f>
        <v>Supan Saha</v>
      </c>
      <c r="D10" s="237" t="str">
        <f>IF('All Form Data'!H14="","",'All Form Data'!H14)</f>
        <v>Sumon Saha</v>
      </c>
      <c r="E10" s="237" t="str">
        <f>IF('All Form Data'!J14="","",'All Form Data'!J14)</f>
        <v>Shilpi Saha</v>
      </c>
      <c r="F10" s="120" t="str">
        <f>IF('All Form Data'!N14="","",'All Form Data'!N14)</f>
        <v>01843256390</v>
      </c>
      <c r="G10" s="92" t="str">
        <f>IF('All Form Data'!M14="","",'All Form Data'!M14)</f>
        <v>2882077627</v>
      </c>
      <c r="H10" s="92" t="str">
        <f>IF('All Form Data'!L14="","",'All Form Data'!L14)</f>
        <v>NID</v>
      </c>
      <c r="I10" s="87" t="str">
        <f>IF('All Form Data'!G14="","",'All Form Data'!G14)</f>
        <v>12,02,2007</v>
      </c>
      <c r="J10" s="87" t="str">
        <f>IF('All Form Data'!R14="","",'All Form Data'!R14)</f>
        <v>Saha Bari, Moddle Mahmudabad,barobkunda.Sitakunda.Chattogram.</v>
      </c>
      <c r="K10" s="87" t="str">
        <f>IF('All Form Data'!S14="","",'All Form Data'!S14)</f>
        <v>Do.</v>
      </c>
      <c r="L10" s="87" t="str">
        <f>IF('All Form Data'!V14="","",'All Form Data'!V14)</f>
        <v>Chattogram.</v>
      </c>
      <c r="M10" s="237" t="str">
        <f>IF('All Form Data'!X14="","",'All Form Data'!X14)</f>
        <v>SSC</v>
      </c>
      <c r="N10" s="237">
        <f>IF('All Form Data'!Z14="","",'All Form Data'!Z14)</f>
        <v>2023</v>
      </c>
      <c r="O10" s="237" t="str">
        <f>IF('All Form Data'!P14="","",'All Form Data'!P14)</f>
        <v>Male</v>
      </c>
      <c r="P10" s="237" t="str">
        <f>IF('All Form Data'!AC14="","",'All Form Data'!AC14)</f>
        <v>No</v>
      </c>
      <c r="Q10" s="237" t="str">
        <f>IF('All Form Data'!AE14="","",'All Form Data'!AE14)</f>
        <v>No</v>
      </c>
      <c r="R10" s="237" t="str">
        <f>IF('All Form Data'!AG14="","",'All Form Data'!AG14)</f>
        <v/>
      </c>
      <c r="S10" s="140"/>
      <c r="T10" s="140" t="str">
        <f>IF('All Form Data'!AQ14="C","Competent",IF('All Form Data'!AQ14="NYC","Not Yet Competent",""))</f>
        <v/>
      </c>
    </row>
    <row r="11" spans="1:22" ht="50.1" customHeight="1" x14ac:dyDescent="0.25">
      <c r="A11" s="164">
        <v>5</v>
      </c>
      <c r="B11" s="54">
        <f>IF('All Form Data'!C15="","",'All Form Data'!C15)</f>
        <v>250111861</v>
      </c>
      <c r="C11" s="237" t="str">
        <f>IF('All Form Data'!E15="","",'All Form Data'!E15)</f>
        <v>Md.Jahidul Islam Emon</v>
      </c>
      <c r="D11" s="237" t="str">
        <f>IF('All Form Data'!H15="","",'All Form Data'!H15)</f>
        <v>Juhirul Islam</v>
      </c>
      <c r="E11" s="237" t="str">
        <f>IF('All Form Data'!J15="","",'All Form Data'!J15)</f>
        <v>Hosne Ara Begum</v>
      </c>
      <c r="F11" s="120" t="str">
        <f>IF('All Form Data'!N15="","",'All Form Data'!N15)</f>
        <v>01814393561</v>
      </c>
      <c r="G11" s="92" t="str">
        <f>IF('All Form Data'!M15="","",'All Form Data'!M15)</f>
        <v>9172738362</v>
      </c>
      <c r="H11" s="92" t="str">
        <f>IF('All Form Data'!L15="","",'All Form Data'!L15)</f>
        <v>NID</v>
      </c>
      <c r="I11" s="87" t="str">
        <f>IF('All Form Data'!G15="","",'All Form Data'!G15)</f>
        <v>02,02,2004</v>
      </c>
      <c r="J11" s="87" t="str">
        <f>IF('All Form Data'!R15="","",'All Form Data'!R15)</f>
        <v>House Of Ismail Sarker,Kodom Rasul.Kodomtali.Chattogram,</v>
      </c>
      <c r="K11" s="87" t="str">
        <f>IF('All Form Data'!S15="","",'All Form Data'!S15)</f>
        <v>Do.</v>
      </c>
      <c r="L11" s="87" t="str">
        <f>IF('All Form Data'!V15="","",'All Form Data'!V15)</f>
        <v>Chattogram.</v>
      </c>
      <c r="M11" s="237" t="str">
        <f>IF('All Form Data'!X15="","",'All Form Data'!X15)</f>
        <v>JSC</v>
      </c>
      <c r="N11" s="237">
        <f>IF('All Form Data'!Z15="","",'All Form Data'!Z15)</f>
        <v>2020</v>
      </c>
      <c r="O11" s="237" t="str">
        <f>IF('All Form Data'!P15="","",'All Form Data'!P15)</f>
        <v>Male</v>
      </c>
      <c r="P11" s="237" t="str">
        <f>IF('All Form Data'!AC15="","",'All Form Data'!AC15)</f>
        <v>No</v>
      </c>
      <c r="Q11" s="237" t="str">
        <f>IF('All Form Data'!AE15="","",'All Form Data'!AE15)</f>
        <v>No</v>
      </c>
      <c r="R11" s="237" t="str">
        <f>IF('All Form Data'!AG15="","",'All Form Data'!AG15)</f>
        <v/>
      </c>
      <c r="S11" s="140"/>
      <c r="T11" s="140" t="str">
        <f>IF('All Form Data'!AQ15="C","Competent",IF('All Form Data'!AQ15="NYC","Not Yet Competent",""))</f>
        <v/>
      </c>
    </row>
    <row r="12" spans="1:22" ht="50.1" customHeight="1" x14ac:dyDescent="0.25">
      <c r="A12" s="164">
        <v>6</v>
      </c>
      <c r="B12" s="54">
        <f>IF('All Form Data'!C16="","",'All Form Data'!C16)</f>
        <v>250111862</v>
      </c>
      <c r="C12" s="237" t="str">
        <f>IF('All Form Data'!E16="","",'All Form Data'!E16)</f>
        <v>Arman Hossen</v>
      </c>
      <c r="D12" s="237" t="str">
        <f>IF('All Form Data'!H16="","",'All Form Data'!H16)</f>
        <v>Md. Bahadur</v>
      </c>
      <c r="E12" s="237" t="str">
        <f>IF('All Form Data'!J16="","",'All Form Data'!J16)</f>
        <v>Rina Akter</v>
      </c>
      <c r="F12" s="120" t="str">
        <f>IF('All Form Data'!N16="","",'All Form Data'!N16)</f>
        <v>01855375547</v>
      </c>
      <c r="G12" s="92" t="str">
        <f>IF('All Form Data'!M16="","",'All Form Data'!M16)</f>
        <v>4667424719</v>
      </c>
      <c r="H12" s="92" t="str">
        <f>IF('All Form Data'!L16="","",'All Form Data'!L16)</f>
        <v>NID</v>
      </c>
      <c r="I12" s="87" t="str">
        <f>IF('All Form Data'!G16="","",'All Form Data'!G16)</f>
        <v>11,12,2001</v>
      </c>
      <c r="J12" s="87" t="str">
        <f>IF('All Form Data'!S16="","",'All Form Data'!S16)</f>
        <v>Do.</v>
      </c>
      <c r="K12" s="87" t="e">
        <f>IF('All Form Data'!#REF!="","",'All Form Data'!#REF!)</f>
        <v>#REF!</v>
      </c>
      <c r="L12" s="87" t="str">
        <f>IF('All Form Data'!V16="","",'All Form Data'!V16)</f>
        <v>Chattogram.</v>
      </c>
      <c r="M12" s="237" t="str">
        <f>IF('All Form Data'!X16="","",'All Form Data'!X16)</f>
        <v>HSC</v>
      </c>
      <c r="N12" s="237">
        <f>IF('All Form Data'!Z16="","",'All Form Data'!Z16)</f>
        <v>2022</v>
      </c>
      <c r="O12" s="237" t="str">
        <f>IF('All Form Data'!P16="","",'All Form Data'!P16)</f>
        <v>Male</v>
      </c>
      <c r="P12" s="237" t="str">
        <f>IF('All Form Data'!AC16="","",'All Form Data'!AC16)</f>
        <v>No</v>
      </c>
      <c r="Q12" s="237" t="str">
        <f>IF('All Form Data'!AE16="","",'All Form Data'!AE16)</f>
        <v>No</v>
      </c>
      <c r="R12" s="237" t="str">
        <f>IF('All Form Data'!AG16="","",'All Form Data'!AG16)</f>
        <v/>
      </c>
      <c r="S12" s="140"/>
      <c r="T12" s="140" t="str">
        <f>IF('All Form Data'!AQ16="C","Competent",IF('All Form Data'!AQ16="NYC","Not Yet Competent",""))</f>
        <v/>
      </c>
    </row>
    <row r="13" spans="1:22" ht="50.1" customHeight="1" x14ac:dyDescent="0.25">
      <c r="A13" s="164">
        <v>7</v>
      </c>
      <c r="B13" s="54">
        <f>IF('All Form Data'!C17="","",'All Form Data'!C17)</f>
        <v>250111866</v>
      </c>
      <c r="C13" s="237" t="str">
        <f>IF('All Form Data'!E17="","",'All Form Data'!E17)</f>
        <v>Rabiul Sani</v>
      </c>
      <c r="D13" s="237" t="str">
        <f>IF('All Form Data'!H17="","",'All Form Data'!H17)</f>
        <v>Abu Taher</v>
      </c>
      <c r="E13" s="237" t="str">
        <f>IF('All Form Data'!J17="","",'All Form Data'!J17)</f>
        <v>Aklima Begum</v>
      </c>
      <c r="F13" s="120" t="str">
        <f>IF('All Form Data'!N17="","",'All Form Data'!N17)</f>
        <v>01810279672</v>
      </c>
      <c r="G13" s="92" t="str">
        <f>IF('All Form Data'!M17="","",'All Form Data'!M17)</f>
        <v>20051517017100398</v>
      </c>
      <c r="H13" s="92" t="str">
        <f>IF('All Form Data'!L17="","",'All Form Data'!L17)</f>
        <v>BCN</v>
      </c>
      <c r="I13" s="87" t="str">
        <f>IF('All Form Data'!G17="","",'All Form Data'!G17)</f>
        <v>22,01,2005</v>
      </c>
      <c r="J13" s="87" t="str">
        <f>IF('All Form Data'!R17="","",'All Form Data'!R17)</f>
        <v>East Chandraghona,Khandaker Para,Rangunia.Chattogram.</v>
      </c>
      <c r="K13" s="87" t="str">
        <f>IF('All Form Data'!S17="","",'All Form Data'!S17)</f>
        <v>2106 Talukder Vila,Al falah Goli.Khulshi,Chattogram.</v>
      </c>
      <c r="L13" s="87" t="str">
        <f>IF('All Form Data'!V17="","",'All Form Data'!V17)</f>
        <v>Chattogram.</v>
      </c>
      <c r="M13" s="237" t="str">
        <f>IF('All Form Data'!X17="","",'All Form Data'!X17)</f>
        <v>SSC</v>
      </c>
      <c r="N13" s="237">
        <f>IF('All Form Data'!Z17="","",'All Form Data'!Z17)</f>
        <v>2021</v>
      </c>
      <c r="O13" s="237" t="str">
        <f>IF('All Form Data'!P17="","",'All Form Data'!P17)</f>
        <v>Male</v>
      </c>
      <c r="P13" s="237" t="str">
        <f>IF('All Form Data'!AC17="","",'All Form Data'!AC17)</f>
        <v>No</v>
      </c>
      <c r="Q13" s="237" t="str">
        <f>IF('All Form Data'!AE17="","",'All Form Data'!AE17)</f>
        <v>No</v>
      </c>
      <c r="R13" s="237" t="str">
        <f>IF('All Form Data'!AG17="","",'All Form Data'!AG17)</f>
        <v/>
      </c>
      <c r="S13" s="140"/>
      <c r="T13" s="140" t="str">
        <f>IF('All Form Data'!AQ17="C","Competent",IF('All Form Data'!AQ17="NYC","Not Yet Competent",""))</f>
        <v/>
      </c>
    </row>
    <row r="14" spans="1:22" ht="50.1" customHeight="1" x14ac:dyDescent="0.25">
      <c r="A14" s="164">
        <v>8</v>
      </c>
      <c r="B14" s="54">
        <f>IF('All Form Data'!C18="","",'All Form Data'!C18)</f>
        <v>250111868</v>
      </c>
      <c r="C14" s="237" t="str">
        <f>IF('All Form Data'!E18="","",'All Form Data'!E18)</f>
        <v xml:space="preserve">Akil Raihan </v>
      </c>
      <c r="D14" s="237" t="str">
        <f>IF('All Form Data'!H18="","",'All Form Data'!H18)</f>
        <v>Mohammad Abu Taher</v>
      </c>
      <c r="E14" s="237" t="str">
        <f>IF('All Form Data'!J18="","",'All Form Data'!J18)</f>
        <v>Shamima Ferdous</v>
      </c>
      <c r="F14" s="120" t="str">
        <f>IF('All Form Data'!N18="","",'All Form Data'!N18)</f>
        <v>01585746887</v>
      </c>
      <c r="G14" s="92" t="str">
        <f>IF('All Form Data'!M18="","",'All Form Data'!M18)</f>
        <v>7367863589</v>
      </c>
      <c r="H14" s="92" t="str">
        <f>IF('All Form Data'!L18="","",'All Form Data'!L18)</f>
        <v>NID</v>
      </c>
      <c r="I14" s="87" t="str">
        <f>IF('All Form Data'!G18="","",'All Form Data'!G18)</f>
        <v>12,03,2002</v>
      </c>
      <c r="J14" s="87" t="str">
        <f>IF('All Form Data'!R18="","",'All Form Data'!R18)</f>
        <v>Latifpur.Jafrabad,Sitakunda,Chattogram.</v>
      </c>
      <c r="K14" s="87" t="str">
        <f>IF('All Form Data'!S18="","",'All Form Data'!S18)</f>
        <v>Do.</v>
      </c>
      <c r="L14" s="87" t="str">
        <f>IF('All Form Data'!V18="","",'All Form Data'!V18)</f>
        <v>Chattogram.</v>
      </c>
      <c r="M14" s="237" t="str">
        <f>IF('All Form Data'!X18="","",'All Form Data'!X18)</f>
        <v>HSC</v>
      </c>
      <c r="N14" s="237">
        <f>IF('All Form Data'!Z18="","",'All Form Data'!Z18)</f>
        <v>2022</v>
      </c>
      <c r="O14" s="237" t="str">
        <f>IF('All Form Data'!P18="","",'All Form Data'!P18)</f>
        <v>Male</v>
      </c>
      <c r="P14" s="237" t="str">
        <f>IF('All Form Data'!AC18="","",'All Form Data'!AC18)</f>
        <v>No</v>
      </c>
      <c r="Q14" s="237" t="str">
        <f>IF('All Form Data'!AE18="","",'All Form Data'!AE18)</f>
        <v>No</v>
      </c>
      <c r="R14" s="237" t="str">
        <f>IF('All Form Data'!AG18="","",'All Form Data'!AG18)</f>
        <v/>
      </c>
      <c r="S14" s="140"/>
      <c r="T14" s="140" t="str">
        <f>IF('All Form Data'!AQ18="C","Competent",IF('All Form Data'!AQ18="NYC","Not Yet Competent",""))</f>
        <v/>
      </c>
    </row>
    <row r="15" spans="1:22" ht="50.1" customHeight="1" x14ac:dyDescent="0.25">
      <c r="A15" s="164">
        <v>9</v>
      </c>
      <c r="B15" s="54">
        <f>IF('All Form Data'!C19="","",'All Form Data'!C19)</f>
        <v>250111880</v>
      </c>
      <c r="C15" s="237" t="str">
        <f>IF('All Form Data'!E19="","",'All Form Data'!E19)</f>
        <v>Sadman Shariar Mahin.</v>
      </c>
      <c r="D15" s="237" t="str">
        <f>IF('All Form Data'!H19="","",'All Form Data'!H19)</f>
        <v>Mohammad Muslim Uddin</v>
      </c>
      <c r="E15" s="237" t="str">
        <f>IF('All Form Data'!J19="","",'All Form Data'!J19)</f>
        <v>Farvin Akter</v>
      </c>
      <c r="F15" s="120" t="str">
        <f>IF('All Form Data'!N19="","",'All Form Data'!N19)</f>
        <v>01631640948</v>
      </c>
      <c r="G15" s="92" t="str">
        <f>IF('All Form Data'!M19="","",'All Form Data'!M19)</f>
        <v>9167885103</v>
      </c>
      <c r="H15" s="92" t="str">
        <f>IF('All Form Data'!L19="","",'All Form Data'!L19)</f>
        <v>NID</v>
      </c>
      <c r="I15" s="87" t="str">
        <f>IF('All Form Data'!G19="","",'All Form Data'!G19)</f>
        <v>31,10,2004</v>
      </c>
      <c r="J15" s="87" t="str">
        <f>IF('All Form Data'!R19="","",'All Form Data'!R19)</f>
        <v>Madambibir Hat.Jahanabad.Bhatiary.Sitakunda,Chattogram.</v>
      </c>
      <c r="K15" s="87" t="str">
        <f>IF('All Form Data'!S19="","",'All Form Data'!S19)</f>
        <v>Do.</v>
      </c>
      <c r="L15" s="87" t="str">
        <f>IF('All Form Data'!V19="","",'All Form Data'!V19)</f>
        <v>Chattogram.</v>
      </c>
      <c r="M15" s="237" t="str">
        <f>IF('All Form Data'!X19="","",'All Form Data'!X19)</f>
        <v>SSC</v>
      </c>
      <c r="N15" s="237">
        <f>IF('All Form Data'!Z19="","",'All Form Data'!Z19)</f>
        <v>2021</v>
      </c>
      <c r="O15" s="237" t="str">
        <f>IF('All Form Data'!P19="","",'All Form Data'!P19)</f>
        <v>Male</v>
      </c>
      <c r="P15" s="237" t="str">
        <f>IF('All Form Data'!AC19="","",'All Form Data'!AC19)</f>
        <v>No</v>
      </c>
      <c r="Q15" s="237" t="str">
        <f>IF('All Form Data'!AE19="","",'All Form Data'!AE19)</f>
        <v>Yes</v>
      </c>
      <c r="R15" s="237" t="str">
        <f>IF('All Form Data'!AG19="","",'All Form Data'!AG19)</f>
        <v>Low Vission</v>
      </c>
      <c r="S15" s="140"/>
      <c r="T15" s="140" t="str">
        <f>IF('All Form Data'!AQ19="C","Competent",IF('All Form Data'!AQ19="NYC","Not Yet Competent",""))</f>
        <v/>
      </c>
    </row>
    <row r="16" spans="1:22" ht="50.1" customHeight="1" x14ac:dyDescent="0.25">
      <c r="A16" s="164">
        <v>10</v>
      </c>
      <c r="B16" s="54" t="e">
        <f>IF('All Form Data'!#REF!="","",'All Form Data'!#REF!)</f>
        <v>#REF!</v>
      </c>
      <c r="C16" s="237" t="e">
        <f>IF('All Form Data'!#REF!="","",'All Form Data'!#REF!)</f>
        <v>#REF!</v>
      </c>
      <c r="D16" s="237" t="e">
        <f>IF('All Form Data'!#REF!="","",'All Form Data'!#REF!)</f>
        <v>#REF!</v>
      </c>
      <c r="E16" s="237" t="e">
        <f>IF('All Form Data'!#REF!="","",'All Form Data'!#REF!)</f>
        <v>#REF!</v>
      </c>
      <c r="F16" s="120" t="e">
        <f>IF('All Form Data'!#REF!="","",'All Form Data'!#REF!)</f>
        <v>#REF!</v>
      </c>
      <c r="G16" s="92" t="e">
        <f>IF('All Form Data'!#REF!="","",'All Form Data'!#REF!)</f>
        <v>#REF!</v>
      </c>
      <c r="H16" s="92" t="e">
        <f>IF('All Form Data'!#REF!="","",'All Form Data'!#REF!)</f>
        <v>#REF!</v>
      </c>
      <c r="I16" s="87" t="e">
        <f>IF('All Form Data'!#REF!="","",'All Form Data'!#REF!)</f>
        <v>#REF!</v>
      </c>
      <c r="J16" s="87" t="e">
        <f>IF('All Form Data'!#REF!="","",'All Form Data'!#REF!)</f>
        <v>#REF!</v>
      </c>
      <c r="K16" s="87" t="e">
        <f>IF('All Form Data'!#REF!="","",'All Form Data'!#REF!)</f>
        <v>#REF!</v>
      </c>
      <c r="L16" s="87" t="e">
        <f>IF('All Form Data'!#REF!="","",'All Form Data'!#REF!)</f>
        <v>#REF!</v>
      </c>
      <c r="M16" s="237" t="e">
        <f>IF('All Form Data'!#REF!="","",'All Form Data'!#REF!)</f>
        <v>#REF!</v>
      </c>
      <c r="N16" s="237" t="e">
        <f>IF('All Form Data'!#REF!="","",'All Form Data'!#REF!)</f>
        <v>#REF!</v>
      </c>
      <c r="O16" s="237" t="e">
        <f>IF('All Form Data'!#REF!="","",'All Form Data'!#REF!)</f>
        <v>#REF!</v>
      </c>
      <c r="P16" s="237" t="e">
        <f>IF('All Form Data'!#REF!="","",'All Form Data'!#REF!)</f>
        <v>#REF!</v>
      </c>
      <c r="Q16" s="237" t="e">
        <f>IF('All Form Data'!#REF!="","",'All Form Data'!#REF!)</f>
        <v>#REF!</v>
      </c>
      <c r="R16" s="237" t="e">
        <f>IF('All Form Data'!#REF!="","",'All Form Data'!#REF!)</f>
        <v>#REF!</v>
      </c>
      <c r="S16" s="140"/>
      <c r="T16" s="140" t="e">
        <f>IF('All Form Data'!#REF!="C","Competent",IF('All Form Data'!#REF!="NYC","Not Yet Competent",""))</f>
        <v>#REF!</v>
      </c>
    </row>
    <row r="17" spans="1:20" ht="50.1" customHeight="1" x14ac:dyDescent="0.25">
      <c r="A17" s="164">
        <v>11</v>
      </c>
      <c r="B17" s="54" t="e">
        <f>IF('All Form Data'!#REF!="","",'All Form Data'!#REF!)</f>
        <v>#REF!</v>
      </c>
      <c r="C17" s="237" t="e">
        <f>IF('All Form Data'!#REF!="","",'All Form Data'!#REF!)</f>
        <v>#REF!</v>
      </c>
      <c r="D17" s="237" t="e">
        <f>IF('All Form Data'!#REF!="","",'All Form Data'!#REF!)</f>
        <v>#REF!</v>
      </c>
      <c r="E17" s="237" t="e">
        <f>IF('All Form Data'!#REF!="","",'All Form Data'!#REF!)</f>
        <v>#REF!</v>
      </c>
      <c r="F17" s="120" t="e">
        <f>IF('All Form Data'!#REF!="","",'All Form Data'!#REF!)</f>
        <v>#REF!</v>
      </c>
      <c r="G17" s="92" t="e">
        <f>IF('All Form Data'!#REF!="","",'All Form Data'!#REF!)</f>
        <v>#REF!</v>
      </c>
      <c r="H17" s="92" t="e">
        <f>IF('All Form Data'!#REF!="","",'All Form Data'!#REF!)</f>
        <v>#REF!</v>
      </c>
      <c r="I17" s="87" t="e">
        <f>IF('All Form Data'!#REF!="","",'All Form Data'!#REF!)</f>
        <v>#REF!</v>
      </c>
      <c r="J17" s="87" t="e">
        <f>IF('All Form Data'!#REF!="","",'All Form Data'!#REF!)</f>
        <v>#REF!</v>
      </c>
      <c r="K17" s="87" t="e">
        <f>IF('All Form Data'!#REF!="","",'All Form Data'!#REF!)</f>
        <v>#REF!</v>
      </c>
      <c r="L17" s="87" t="e">
        <f>IF('All Form Data'!#REF!="","",'All Form Data'!#REF!)</f>
        <v>#REF!</v>
      </c>
      <c r="M17" s="237" t="e">
        <f>IF('All Form Data'!#REF!="","",'All Form Data'!#REF!)</f>
        <v>#REF!</v>
      </c>
      <c r="N17" s="237" t="e">
        <f>IF('All Form Data'!#REF!="","",'All Form Data'!#REF!)</f>
        <v>#REF!</v>
      </c>
      <c r="O17" s="237" t="e">
        <f>IF('All Form Data'!#REF!="","",'All Form Data'!#REF!)</f>
        <v>#REF!</v>
      </c>
      <c r="P17" s="237" t="e">
        <f>IF('All Form Data'!#REF!="","",'All Form Data'!#REF!)</f>
        <v>#REF!</v>
      </c>
      <c r="Q17" s="237" t="e">
        <f>IF('All Form Data'!#REF!="","",'All Form Data'!#REF!)</f>
        <v>#REF!</v>
      </c>
      <c r="R17" s="237" t="e">
        <f>IF('All Form Data'!#REF!="","",'All Form Data'!#REF!)</f>
        <v>#REF!</v>
      </c>
      <c r="S17" s="140"/>
      <c r="T17" s="140" t="e">
        <f>IF('All Form Data'!#REF!="C","Competent",IF('All Form Data'!#REF!="NYC","Not Yet Competent",""))</f>
        <v>#REF!</v>
      </c>
    </row>
    <row r="18" spans="1:20" ht="50.1" customHeight="1" x14ac:dyDescent="0.25">
      <c r="A18" s="164">
        <v>12</v>
      </c>
      <c r="B18" s="54">
        <f>IF('All Form Data'!C20="","",'All Form Data'!C20)</f>
        <v>250111884</v>
      </c>
      <c r="C18" s="237" t="str">
        <f>IF('All Form Data'!E20="","",'All Form Data'!E20)</f>
        <v xml:space="preserve">Rifat Uddin </v>
      </c>
      <c r="D18" s="237" t="str">
        <f>IF('All Form Data'!H20="","",'All Form Data'!H20)</f>
        <v>Md.Samsudiin</v>
      </c>
      <c r="E18" s="237" t="str">
        <f>IF('All Form Data'!J20="","",'All Form Data'!J20)</f>
        <v>Rina Begum</v>
      </c>
      <c r="F18" s="120" t="str">
        <f>IF('All Form Data'!N20="","",'All Form Data'!N20)</f>
        <v>01880961207</v>
      </c>
      <c r="G18" s="92" t="str">
        <f>IF('All Form Data'!M20="","",'All Form Data'!M20)</f>
        <v>20051518666022037</v>
      </c>
      <c r="H18" s="92" t="str">
        <f>IF('All Form Data'!L20="","",'All Form Data'!L20)</f>
        <v>BCN</v>
      </c>
      <c r="I18" s="87" t="str">
        <f>IF('All Form Data'!G20="","",'All Form Data'!G20)</f>
        <v>03.08.2005</v>
      </c>
      <c r="J18" s="87" t="str">
        <f>IF('All Form Data'!R20="","",'All Form Data'!R20)</f>
        <v>Latif Pur.Pakka Raster Matha,South Solim Pur.Jafrabad,Sitakunda,</v>
      </c>
      <c r="K18" s="87" t="str">
        <f>IF('All Form Data'!S20="","",'All Form Data'!S20)</f>
        <v>Do.</v>
      </c>
      <c r="L18" s="87" t="str">
        <f>IF('All Form Data'!V20="","",'All Form Data'!V20)</f>
        <v>Chattogram</v>
      </c>
      <c r="M18" s="237" t="str">
        <f>IF('All Form Data'!X20="","",'All Form Data'!X20)</f>
        <v>SSC</v>
      </c>
      <c r="N18" s="237">
        <f>IF('All Form Data'!Z20="","",'All Form Data'!Z20)</f>
        <v>2023</v>
      </c>
      <c r="O18" s="237" t="str">
        <f>IF('All Form Data'!P20="","",'All Form Data'!P20)</f>
        <v>Male</v>
      </c>
      <c r="P18" s="237" t="str">
        <f>IF('All Form Data'!AC20="","",'All Form Data'!AC20)</f>
        <v>No</v>
      </c>
      <c r="Q18" s="237" t="str">
        <f>IF('All Form Data'!AE20="","",'All Form Data'!AE20)</f>
        <v>No</v>
      </c>
      <c r="R18" s="237" t="str">
        <f>IF('All Form Data'!AG20="","",'All Form Data'!AG20)</f>
        <v/>
      </c>
      <c r="S18" s="140"/>
      <c r="T18" s="140" t="str">
        <f>IF('All Form Data'!AQ20="C","Competent",IF('All Form Data'!AQ20="NYC","Not Yet Competent",""))</f>
        <v/>
      </c>
    </row>
    <row r="19" spans="1:20" ht="50.1" customHeight="1" x14ac:dyDescent="0.25">
      <c r="A19" s="164">
        <v>13</v>
      </c>
      <c r="B19" s="54">
        <f>IF('All Form Data'!C21="","",'All Form Data'!C21)</f>
        <v>250111885</v>
      </c>
      <c r="C19" s="237" t="str">
        <f>IF('All Form Data'!E21="","",'All Form Data'!E21)</f>
        <v>Bijoy Mallik</v>
      </c>
      <c r="D19" s="237" t="str">
        <f>IF('All Form Data'!H21="","",'All Form Data'!H21)</f>
        <v>Liton mallik</v>
      </c>
      <c r="E19" s="237" t="str">
        <f>IF('All Form Data'!J21="","",'All Form Data'!J21)</f>
        <v>Shikha Mallik</v>
      </c>
      <c r="F19" s="120" t="str">
        <f>IF('All Form Data'!N21="","",'All Form Data'!N21)</f>
        <v>01404621823</v>
      </c>
      <c r="G19" s="92" t="str">
        <f>IF('All Form Data'!M21="","",'All Form Data'!M21)</f>
        <v>20041591602158738</v>
      </c>
      <c r="H19" s="92" t="str">
        <f>IF('All Form Data'!L21="","",'All Form Data'!L21)</f>
        <v>BCN</v>
      </c>
      <c r="I19" s="87" t="str">
        <f>IF('All Form Data'!G21="","",'All Form Data'!G21)</f>
        <v>27.02.2004</v>
      </c>
      <c r="J19" s="87" t="str">
        <f>IF('All Form Data'!R21="","",'All Form Data'!R21)</f>
        <v>Balu Chara,Jalalabad,Khulsi,Chattogram</v>
      </c>
      <c r="K19" s="87" t="str">
        <f>IF('All Form Data'!S21="","",'All Form Data'!S21)</f>
        <v>West Bhujpur,Fatikchori,Chattogram,</v>
      </c>
      <c r="L19" s="87" t="str">
        <f>IF('All Form Data'!V21="","",'All Form Data'!V21)</f>
        <v>Chattogram</v>
      </c>
      <c r="M19" s="237" t="str">
        <f>IF('All Form Data'!X21="","",'All Form Data'!X21)</f>
        <v>SSC</v>
      </c>
      <c r="N19" s="237">
        <f>IF('All Form Data'!Z21="","",'All Form Data'!Z21)</f>
        <v>2024</v>
      </c>
      <c r="O19" s="237" t="str">
        <f>IF('All Form Data'!P21="","",'All Form Data'!P21)</f>
        <v>Male</v>
      </c>
      <c r="P19" s="237" t="str">
        <f>IF('All Form Data'!AC21="","",'All Form Data'!AC21)</f>
        <v>No</v>
      </c>
      <c r="Q19" s="237" t="str">
        <f>IF('All Form Data'!AE21="","",'All Form Data'!AE21)</f>
        <v>No</v>
      </c>
      <c r="R19" s="237" t="str">
        <f>IF('All Form Data'!AG21="","",'All Form Data'!AG21)</f>
        <v/>
      </c>
      <c r="S19" s="140"/>
      <c r="T19" s="140" t="str">
        <f>IF('All Form Data'!AQ21="C","Competent",IF('All Form Data'!AQ21="NYC","Not Yet Competent",""))</f>
        <v/>
      </c>
    </row>
    <row r="20" spans="1:20" ht="50.1" customHeight="1" x14ac:dyDescent="0.25">
      <c r="A20" s="164">
        <v>14</v>
      </c>
      <c r="B20" s="54">
        <f>IF('All Form Data'!C22="","",'All Form Data'!C22)</f>
        <v>250111891</v>
      </c>
      <c r="C20" s="237" t="str">
        <f>IF('All Form Data'!E22="","",'All Form Data'!E22)</f>
        <v>Mohammad Rana Hosen</v>
      </c>
      <c r="D20" s="237" t="str">
        <f>IF('All Form Data'!H22="","",'All Form Data'!H22)</f>
        <v>Abul Kashem</v>
      </c>
      <c r="E20" s="237" t="str">
        <f>IF('All Form Data'!J22="","",'All Form Data'!J22)</f>
        <v>Rahima Akter</v>
      </c>
      <c r="F20" s="120" t="str">
        <f>IF('All Form Data'!N22="","",'All Form Data'!N22)</f>
        <v>01821351924</v>
      </c>
      <c r="G20" s="92" t="str">
        <f>IF('All Form Data'!M22="","",'All Form Data'!M22)</f>
        <v>20061516185016449</v>
      </c>
      <c r="H20" s="92" t="str">
        <f>IF('All Form Data'!L22="","",'All Form Data'!L22)</f>
        <v>BCN</v>
      </c>
      <c r="I20" s="87" t="str">
        <f>IF('All Form Data'!G22="","",'All Form Data'!G22)</f>
        <v>02.03.2006</v>
      </c>
      <c r="J20" s="87" t="str">
        <f>IF('All Form Data'!R22="","",'All Form Data'!R22)</f>
        <v>Do</v>
      </c>
      <c r="K20" s="87" t="str">
        <f>IF('All Form Data'!S22="","",'All Form Data'!S22)</f>
        <v>Shikolbaha.Karnafuly,Chattogram.</v>
      </c>
      <c r="L20" s="87" t="str">
        <f>IF('All Form Data'!V22="","",'All Form Data'!V22)</f>
        <v>Chattogram</v>
      </c>
      <c r="M20" s="237" t="str">
        <f>IF('All Form Data'!X22="","",'All Form Data'!X22)</f>
        <v>SSC</v>
      </c>
      <c r="N20" s="237">
        <f>IF('All Form Data'!Z22="","",'All Form Data'!Z22)</f>
        <v>2023</v>
      </c>
      <c r="O20" s="237" t="str">
        <f>IF('All Form Data'!P22="","",'All Form Data'!P22)</f>
        <v>Male</v>
      </c>
      <c r="P20" s="237" t="str">
        <f>IF('All Form Data'!AC22="","",'All Form Data'!AC22)</f>
        <v>No</v>
      </c>
      <c r="Q20" s="237" t="str">
        <f>IF('All Form Data'!AE22="","",'All Form Data'!AE22)</f>
        <v>No</v>
      </c>
      <c r="R20" s="237" t="str">
        <f>IF('All Form Data'!AG22="","",'All Form Data'!AG22)</f>
        <v/>
      </c>
      <c r="S20" s="140"/>
      <c r="T20" s="140" t="str">
        <f>IF('All Form Data'!AQ22="C","Competent",IF('All Form Data'!AQ22="NYC","Not Yet Competent",""))</f>
        <v/>
      </c>
    </row>
    <row r="21" spans="1:20" ht="50.1" customHeight="1" x14ac:dyDescent="0.25">
      <c r="A21" s="164">
        <v>15</v>
      </c>
      <c r="B21" s="54">
        <f>IF('All Form Data'!C23="","",'All Form Data'!C23)</f>
        <v>250111895</v>
      </c>
      <c r="C21" s="237" t="str">
        <f>IF('All Form Data'!E23="","",'All Form Data'!E23)</f>
        <v>Nayamat Ali</v>
      </c>
      <c r="D21" s="237" t="str">
        <f>IF('All Form Data'!H23="","",'All Form Data'!H23)</f>
        <v>Md.Alamgir</v>
      </c>
      <c r="E21" s="237" t="str">
        <f>IF('All Form Data'!J23="","",'All Form Data'!J23)</f>
        <v>Jannatul Nyma</v>
      </c>
      <c r="F21" s="120" t="str">
        <f>IF('All Form Data'!N23="","",'All Form Data'!N23)</f>
        <v>01534536233</v>
      </c>
      <c r="G21" s="92" t="str">
        <f>IF('All Form Data'!M23="","",'All Form Data'!M23)</f>
        <v>1981084922</v>
      </c>
      <c r="H21" s="92" t="str">
        <f>IF('All Form Data'!L23="","",'All Form Data'!L23)</f>
        <v>NID</v>
      </c>
      <c r="I21" s="87" t="str">
        <f>IF('All Form Data'!G23="","",'All Form Data'!G23)</f>
        <v>02,03,2007</v>
      </c>
      <c r="J21" s="87" t="str">
        <f>IF('All Form Data'!R23="","",'All Form Data'!R23)</f>
        <v>Isphani gate no.01.Akbar Shah,Chattogram,</v>
      </c>
      <c r="K21" s="87" t="str">
        <f>IF('All Form Data'!S23="","",'All Form Data'!S23)</f>
        <v>Khulshi Kolony,PTI.Chattogram.</v>
      </c>
      <c r="L21" s="87" t="str">
        <f>IF('All Form Data'!V23="","",'All Form Data'!V23)</f>
        <v>Chattogram</v>
      </c>
      <c r="M21" s="237" t="str">
        <f>IF('All Form Data'!X23="","",'All Form Data'!X23)</f>
        <v>SSC</v>
      </c>
      <c r="N21" s="237">
        <f>IF('All Form Data'!Z23="","",'All Form Data'!Z23)</f>
        <v>2023</v>
      </c>
      <c r="O21" s="237" t="str">
        <f>IF('All Form Data'!P23="","",'All Form Data'!P23)</f>
        <v>Male</v>
      </c>
      <c r="P21" s="237" t="str">
        <f>IF('All Form Data'!AC23="","",'All Form Data'!AC23)</f>
        <v>No</v>
      </c>
      <c r="Q21" s="237" t="str">
        <f>IF('All Form Data'!AE23="","",'All Form Data'!AE23)</f>
        <v>No</v>
      </c>
      <c r="R21" s="237" t="str">
        <f>IF('All Form Data'!AG23="","",'All Form Data'!AG23)</f>
        <v/>
      </c>
      <c r="S21" s="140"/>
      <c r="T21" s="140" t="str">
        <f>IF('All Form Data'!AQ23="C","Competent",IF('All Form Data'!AQ23="NYC","Not Yet Competent",""))</f>
        <v/>
      </c>
    </row>
    <row r="22" spans="1:20" ht="50.1" customHeight="1" x14ac:dyDescent="0.25">
      <c r="A22" s="164">
        <v>16</v>
      </c>
      <c r="B22" s="54">
        <f>IF('All Form Data'!C24="","",'All Form Data'!C24)</f>
        <v>250111897</v>
      </c>
      <c r="C22" s="237" t="str">
        <f>IF('All Form Data'!E24="","",'All Form Data'!E24)</f>
        <v>Md.Shahedur Rahman Talukder</v>
      </c>
      <c r="D22" s="237" t="str">
        <f>IF('All Form Data'!H24="","",'All Form Data'!H24)</f>
        <v>Shafiul Alam talukder</v>
      </c>
      <c r="E22" s="237" t="str">
        <f>IF('All Form Data'!J24="","",'All Form Data'!J24)</f>
        <v>Selina Akter</v>
      </c>
      <c r="F22" s="120" t="str">
        <f>IF('All Form Data'!N24="","",'All Form Data'!N24)</f>
        <v>01881233185</v>
      </c>
      <c r="G22" s="92" t="str">
        <f>IF('All Form Data'!M24="","",'All Form Data'!M24)</f>
        <v>20021510894119829</v>
      </c>
      <c r="H22" s="92" t="str">
        <f>IF('All Form Data'!L24="","",'All Form Data'!L24)</f>
        <v>BCN</v>
      </c>
      <c r="I22" s="87" t="str">
        <f>IF('All Form Data'!G24="","",'All Form Data'!G24)</f>
        <v>05.01.2002</v>
      </c>
      <c r="J22" s="87" t="str">
        <f>IF('All Form Data'!R24="","",'All Form Data'!R24)</f>
        <v>House no.-61.Road no.-03.Kunja Chaya,Byzid,Chattogram.</v>
      </c>
      <c r="K22" s="87" t="str">
        <f>IF('All Form Data'!S24="","",'All Form Data'!S24)</f>
        <v>Shilkup.Joldi-4390,Banchkhali,Chattogram.</v>
      </c>
      <c r="L22" s="87" t="str">
        <f>IF('All Form Data'!V24="","",'All Form Data'!V24)</f>
        <v>Chattogram</v>
      </c>
      <c r="M22" s="237" t="str">
        <f>IF('All Form Data'!X24="","",'All Form Data'!X24)</f>
        <v>SSC</v>
      </c>
      <c r="N22" s="237">
        <f>IF('All Form Data'!Z24="","",'All Form Data'!Z24)</f>
        <v>2019</v>
      </c>
      <c r="O22" s="237" t="str">
        <f>IF('All Form Data'!P24="","",'All Form Data'!P24)</f>
        <v>Male</v>
      </c>
      <c r="P22" s="237" t="str">
        <f>IF('All Form Data'!AC24="","",'All Form Data'!AC24)</f>
        <v>No</v>
      </c>
      <c r="Q22" s="237" t="str">
        <f>IF('All Form Data'!AE24="","",'All Form Data'!AE24)</f>
        <v>Yes</v>
      </c>
      <c r="R22" s="237" t="str">
        <f>IF('All Form Data'!AG24="","",'All Form Data'!AG24)</f>
        <v>Low Vission</v>
      </c>
      <c r="S22" s="140"/>
      <c r="T22" s="140" t="str">
        <f>IF('All Form Data'!AQ24="C","Competent",IF('All Form Data'!AQ24="NYC","Not Yet Competent",""))</f>
        <v/>
      </c>
    </row>
    <row r="23" spans="1:20" ht="50.1" customHeight="1" x14ac:dyDescent="0.25">
      <c r="A23" s="164">
        <v>17</v>
      </c>
      <c r="B23" s="54">
        <f>IF('All Form Data'!C25="","",'All Form Data'!C25)</f>
        <v>250111898</v>
      </c>
      <c r="C23" s="237" t="str">
        <f>IF('All Form Data'!E25="","",'All Form Data'!E25)</f>
        <v>Rahat Hosen Sahin</v>
      </c>
      <c r="D23" s="237" t="str">
        <f>IF('All Form Data'!H25="","",'All Form Data'!H25)</f>
        <v>Mohammad Shamsul Alam</v>
      </c>
      <c r="E23" s="237" t="str">
        <f>IF('All Form Data'!J25="","",'All Form Data'!J25)</f>
        <v>Bibi Aysa</v>
      </c>
      <c r="F23" s="120" t="str">
        <f>IF('All Form Data'!N25="","",'All Form Data'!N25)</f>
        <v>01855839329</v>
      </c>
      <c r="G23" s="92" t="str">
        <f>IF('All Form Data'!M25="","",'All Form Data'!M25)</f>
        <v>20061516124108762</v>
      </c>
      <c r="H23" s="92" t="str">
        <f>IF('All Form Data'!L25="","",'All Form Data'!L25)</f>
        <v>BCN</v>
      </c>
      <c r="I23" s="87" t="str">
        <f>IF('All Form Data'!G25="","",'All Form Data'!G25)</f>
        <v>01.01.2006</v>
      </c>
      <c r="J23" s="87" t="str">
        <f>IF('All Form Data'!R25="","",'All Form Data'!R25)</f>
        <v>Charlakshya,Kornafuly,Chattogram.</v>
      </c>
      <c r="K23" s="87" t="str">
        <f>IF('All Form Data'!S25="","",'All Form Data'!S25)</f>
        <v>Do</v>
      </c>
      <c r="L23" s="87" t="str">
        <f>IF('All Form Data'!V25="","",'All Form Data'!V25)</f>
        <v>Chattogram</v>
      </c>
      <c r="M23" s="237" t="str">
        <f>IF('All Form Data'!X25="","",'All Form Data'!X25)</f>
        <v>SSC</v>
      </c>
      <c r="N23" s="237">
        <f>IF('All Form Data'!Z25="","",'All Form Data'!Z25)</f>
        <v>2022</v>
      </c>
      <c r="O23" s="237" t="str">
        <f>IF('All Form Data'!P25="","",'All Form Data'!P25)</f>
        <v>Male</v>
      </c>
      <c r="P23" s="237" t="str">
        <f>IF('All Form Data'!AC25="","",'All Form Data'!AC25)</f>
        <v>No</v>
      </c>
      <c r="Q23" s="237" t="str">
        <f>IF('All Form Data'!AE25="","",'All Form Data'!AE25)</f>
        <v>No</v>
      </c>
      <c r="R23" s="237" t="str">
        <f>IF('All Form Data'!AG25="","",'All Form Data'!AG25)</f>
        <v/>
      </c>
      <c r="S23" s="140"/>
      <c r="T23" s="140" t="str">
        <f>IF('All Form Data'!AQ25="C","Competent",IF('All Form Data'!AQ25="NYC","Not Yet Competent",""))</f>
        <v/>
      </c>
    </row>
    <row r="24" spans="1:20" ht="50.1" customHeight="1" x14ac:dyDescent="0.25">
      <c r="A24" s="164">
        <v>18</v>
      </c>
      <c r="B24" s="54">
        <f>IF('All Form Data'!C26="","",'All Form Data'!C26)</f>
        <v>250111901</v>
      </c>
      <c r="C24" s="237" t="str">
        <f>IF('All Form Data'!E26="","",'All Form Data'!E26)</f>
        <v>Nabarshi  Dewan</v>
      </c>
      <c r="D24" s="237" t="str">
        <f>IF('All Form Data'!H26="","",'All Form Data'!H26)</f>
        <v>Gourishakhar Dewan</v>
      </c>
      <c r="E24" s="237" t="str">
        <f>IF('All Form Data'!J26="","",'All Form Data'!J26)</f>
        <v>Kaberi Chakma</v>
      </c>
      <c r="F24" s="120" t="str">
        <f>IF('All Form Data'!N26="","",'All Form Data'!N26)</f>
        <v>01878499819</v>
      </c>
      <c r="G24" s="92" t="str">
        <f>IF('All Form Data'!M26="","",'All Form Data'!M26)</f>
        <v>6903940077</v>
      </c>
      <c r="H24" s="92" t="str">
        <f>IF('All Form Data'!L26="","",'All Form Data'!L26)</f>
        <v>NID</v>
      </c>
      <c r="I24" s="87" t="str">
        <f>IF('All Form Data'!G26="","",'All Form Data'!G26)</f>
        <v>17.06.1996</v>
      </c>
      <c r="J24" s="87" t="str">
        <f>IF('All Form Data'!R26="","",'All Form Data'!R26)</f>
        <v>Boradon.Dighinala.Khagrachori.Chattogram.</v>
      </c>
      <c r="K24" s="87" t="str">
        <f>IF('All Form Data'!S26="","",'All Form Data'!S26)</f>
        <v>Sahenshah Building.Freeport.Bandar.Chattogram.</v>
      </c>
      <c r="L24" s="87" t="str">
        <f>IF('All Form Data'!V26="","",'All Form Data'!V26)</f>
        <v>Chattogram</v>
      </c>
      <c r="M24" s="237" t="str">
        <f>IF('All Form Data'!X26="","",'All Form Data'!X26)</f>
        <v>SSC</v>
      </c>
      <c r="N24" s="237">
        <f>IF('All Form Data'!Z26="","",'All Form Data'!Z26)</f>
        <v>2012</v>
      </c>
      <c r="O24" s="237" t="str">
        <f>IF('All Form Data'!P26="","",'All Form Data'!P26)</f>
        <v>Male</v>
      </c>
      <c r="P24" s="237" t="str">
        <f>IF('All Form Data'!AC26="","",'All Form Data'!AC26)</f>
        <v>Yes</v>
      </c>
      <c r="Q24" s="237" t="str">
        <f>IF('All Form Data'!AE26="","",'All Form Data'!AE26)</f>
        <v>No</v>
      </c>
      <c r="R24" s="237" t="str">
        <f>IF('All Form Data'!AG26="","",'All Form Data'!AG26)</f>
        <v/>
      </c>
      <c r="S24" s="140"/>
      <c r="T24" s="140" t="str">
        <f>IF('All Form Data'!AQ26="C","Competent",IF('All Form Data'!AQ26="NYC","Not Yet Competent",""))</f>
        <v/>
      </c>
    </row>
    <row r="25" spans="1:20" ht="50.1" customHeight="1" x14ac:dyDescent="0.25">
      <c r="A25" s="164">
        <v>19</v>
      </c>
      <c r="B25" s="54">
        <f>IF('All Form Data'!C27="","",'All Form Data'!C27)</f>
        <v>250111903</v>
      </c>
      <c r="C25" s="237" t="str">
        <f>IF('All Form Data'!E27="","",'All Form Data'!E27)</f>
        <v>Md. Bellal Khan</v>
      </c>
      <c r="D25" s="237" t="str">
        <f>IF('All Form Data'!H27="","",'All Form Data'!H27)</f>
        <v>Md.Abdul latif Khan</v>
      </c>
      <c r="E25" s="237" t="str">
        <f>IF('All Form Data'!J27="","",'All Form Data'!J27)</f>
        <v>Mst.Bilkish Begum</v>
      </c>
      <c r="F25" s="120" t="str">
        <f>IF('All Form Data'!N27="","",'All Form Data'!N27)</f>
        <v>01585465168</v>
      </c>
      <c r="G25" s="92" t="str">
        <f>IF('All Form Data'!M27="","",'All Form Data'!M27)</f>
        <v>20064614379100939</v>
      </c>
      <c r="H25" s="92" t="str">
        <f>IF('All Form Data'!L27="","",'All Form Data'!L27)</f>
        <v>BCN</v>
      </c>
      <c r="I25" s="87" t="str">
        <f>IF('All Form Data'!G27="","",'All Form Data'!G27)</f>
        <v>09.09.2006</v>
      </c>
      <c r="J25" s="87" t="str">
        <f>IF('All Form Data'!R27="","",'All Form Data'!R27)</f>
        <v>BethChori,30 no.Big Merung.Dighinala-4420.Khagrachori.</v>
      </c>
      <c r="K25" s="87" t="str">
        <f>IF('All Form Data'!S27="","",'All Form Data'!S27)</f>
        <v>Byzid Chatoogram,</v>
      </c>
      <c r="L25" s="87" t="str">
        <f>IF('All Form Data'!V27="","",'All Form Data'!V27)</f>
        <v>Khagrachori</v>
      </c>
      <c r="M25" s="237" t="str">
        <f>IF('All Form Data'!X27="","",'All Form Data'!X27)</f>
        <v>SSC</v>
      </c>
      <c r="N25" s="237">
        <f>IF('All Form Data'!Z27="","",'All Form Data'!Z27)</f>
        <v>2023</v>
      </c>
      <c r="O25" s="237" t="str">
        <f>IF('All Form Data'!P27="","",'All Form Data'!P27)</f>
        <v>Male</v>
      </c>
      <c r="P25" s="237" t="str">
        <f>IF('All Form Data'!AC27="","",'All Form Data'!AC27)</f>
        <v>No</v>
      </c>
      <c r="Q25" s="237" t="str">
        <f>IF('All Form Data'!AE27="","",'All Form Data'!AE27)</f>
        <v>No</v>
      </c>
      <c r="R25" s="237" t="str">
        <f>IF('All Form Data'!AG27="","",'All Form Data'!AG27)</f>
        <v/>
      </c>
      <c r="S25" s="140"/>
      <c r="T25" s="140" t="str">
        <f>IF('All Form Data'!AQ27="C","Competent",IF('All Form Data'!AQ27="NYC","Not Yet Competent",""))</f>
        <v/>
      </c>
    </row>
    <row r="26" spans="1:20" ht="39.950000000000003" customHeight="1" x14ac:dyDescent="0.25">
      <c r="A26" s="164">
        <v>20</v>
      </c>
      <c r="B26" s="54">
        <f>IF('All Form Data'!C28="","",'All Form Data'!C28)</f>
        <v>250111907</v>
      </c>
      <c r="C26" s="237" t="str">
        <f>IF('All Form Data'!E28="","",'All Form Data'!E28)</f>
        <v>Arko Nath (Ankon)</v>
      </c>
      <c r="D26" s="237" t="str">
        <f>IF('All Form Data'!H28="","",'All Form Data'!H28)</f>
        <v>Gouranga Nath</v>
      </c>
      <c r="E26" s="237" t="str">
        <f>IF('All Form Data'!J28="","",'All Form Data'!J28)</f>
        <v>Bappy Devi</v>
      </c>
      <c r="F26" s="120" t="str">
        <f>IF('All Form Data'!N28="","",'All Form Data'!N28)</f>
        <v>01586238425</v>
      </c>
      <c r="G26" s="92" t="str">
        <f>IF('All Form Data'!M28="","",'All Form Data'!M28)</f>
        <v>20071591615105088</v>
      </c>
      <c r="H26" s="92" t="str">
        <f>IF('All Form Data'!L28="","",'All Form Data'!L28)</f>
        <v>BCN</v>
      </c>
      <c r="I26" s="87" t="str">
        <f>IF('All Form Data'!G28="","",'All Form Data'!G28)</f>
        <v>23,08,2007</v>
      </c>
      <c r="J26" s="87" t="e">
        <f>IF('All Form Data'!#REF!="","",'All Form Data'!#REF!)</f>
        <v>#REF!</v>
      </c>
      <c r="K26" s="87" t="str">
        <f>IF('All Form Data'!R28="","",'All Form Data'!R28)</f>
        <v>Takota,Anowara,Chattogram</v>
      </c>
      <c r="L26" s="87" t="str">
        <f>IF('All Form Data'!V28="","",'All Form Data'!V28)</f>
        <v>Chattogram</v>
      </c>
      <c r="M26" s="237" t="str">
        <f>IF('All Form Data'!X28="","",'All Form Data'!X28)</f>
        <v>SSC</v>
      </c>
      <c r="N26" s="237">
        <f>IF('All Form Data'!Z28="","",'All Form Data'!Z28)</f>
        <v>2023</v>
      </c>
      <c r="O26" s="237" t="str">
        <f>IF('All Form Data'!P28="","",'All Form Data'!P28)</f>
        <v>Male</v>
      </c>
      <c r="P26" s="237" t="str">
        <f>IF('All Form Data'!AC28="","",'All Form Data'!AC28)</f>
        <v>No</v>
      </c>
      <c r="Q26" s="237" t="str">
        <f>IF('All Form Data'!AE28="","",'All Form Data'!AE28)</f>
        <v>Yes</v>
      </c>
      <c r="R26" s="237" t="str">
        <f>IF('All Form Data'!AG28="","",'All Form Data'!AG28)</f>
        <v>Low Vission</v>
      </c>
      <c r="S26" s="140"/>
      <c r="T26" s="140" t="str">
        <f>IF('All Form Data'!AQ28="C","Competent",IF('All Form Data'!AQ28="NYC","Not Yet Competent",""))</f>
        <v/>
      </c>
    </row>
    <row r="27" spans="1:20" ht="39.950000000000003" customHeight="1" x14ac:dyDescent="0.25">
      <c r="A27" s="164">
        <v>21</v>
      </c>
      <c r="B27" s="54">
        <f>IF('All Form Data'!C29="","",'All Form Data'!C29)</f>
        <v>250111910</v>
      </c>
      <c r="C27" s="237" t="str">
        <f>IF('All Form Data'!E29="","",'All Form Data'!E29)</f>
        <v>Md.Abrar wasif</v>
      </c>
      <c r="D27" s="237" t="str">
        <f>IF('All Form Data'!H29="","",'All Form Data'!H29)</f>
        <v>Md.Ala uddin</v>
      </c>
      <c r="E27" s="237" t="str">
        <f>IF('All Form Data'!J29="","",'All Form Data'!J29)</f>
        <v>Lutfun Nahar</v>
      </c>
      <c r="F27" s="120" t="str">
        <f>IF('All Form Data'!N29="","",'All Form Data'!N29)</f>
        <v>01843649633</v>
      </c>
      <c r="G27" s="92" t="str">
        <f>IF('All Form Data'!M29="","",'All Form Data'!M29)</f>
        <v>20077512171035670</v>
      </c>
      <c r="H27" s="92" t="str">
        <f>IF('All Form Data'!L29="","",'All Form Data'!L29)</f>
        <v>BCN</v>
      </c>
      <c r="I27" s="87" t="str">
        <f>IF('All Form Data'!G29="","",'All Form Data'!G29)</f>
        <v>04.10.2007</v>
      </c>
      <c r="J27" s="87" t="str">
        <f>IF('All Form Data'!S28="","",'All Form Data'!S28)</f>
        <v>Hali sohor.Chattogram,</v>
      </c>
      <c r="K27" s="87" t="str">
        <f>IF('All Form Data'!S29="","",'All Form Data'!S29)</f>
        <v>Green View,Panchlaish,Chattogram.</v>
      </c>
      <c r="L27" s="87" t="str">
        <f>IF('All Form Data'!V29="","",'All Form Data'!V29)</f>
        <v>Noakhali.</v>
      </c>
      <c r="M27" s="237" t="str">
        <f>IF('All Form Data'!X29="","",'All Form Data'!X29)</f>
        <v>JSC</v>
      </c>
      <c r="N27" s="237">
        <f>IF('All Form Data'!Z29="","",'All Form Data'!Z29)</f>
        <v>2024</v>
      </c>
      <c r="O27" s="237" t="str">
        <f>IF('All Form Data'!P29="","",'All Form Data'!P29)</f>
        <v>Male</v>
      </c>
      <c r="P27" s="237" t="str">
        <f>IF('All Form Data'!AC29="","",'All Form Data'!AC29)</f>
        <v>No</v>
      </c>
      <c r="Q27" s="237" t="str">
        <f>IF('All Form Data'!AE29="","",'All Form Data'!AE29)</f>
        <v>No</v>
      </c>
      <c r="R27" s="237" t="str">
        <f>IF('All Form Data'!AG29="","",'All Form Data'!AG29)</f>
        <v/>
      </c>
      <c r="S27" s="140"/>
      <c r="T27" s="140" t="str">
        <f>IF('All Form Data'!AQ29="C","Competent",IF('All Form Data'!AQ29="NYC","Not Yet Competent",""))</f>
        <v/>
      </c>
    </row>
    <row r="28" spans="1:20" ht="39.950000000000003" customHeight="1" x14ac:dyDescent="0.25">
      <c r="A28" s="164">
        <v>22</v>
      </c>
      <c r="B28" s="54">
        <f>IF('All Form Data'!C30="","",'All Form Data'!C30)</f>
        <v>250111911</v>
      </c>
      <c r="C28" s="237" t="str">
        <f>IF('All Form Data'!E30="","",'All Form Data'!E30)</f>
        <v>Mohammad Abdul Al Fahad</v>
      </c>
      <c r="D28" s="237" t="str">
        <f>IF('All Form Data'!H30="","",'All Form Data'!H30)</f>
        <v>Moahammad Abdul Alim</v>
      </c>
      <c r="E28" s="237" t="str">
        <f>IF('All Form Data'!J30="","",'All Form Data'!J30)</f>
        <v>Rezia Begum</v>
      </c>
      <c r="F28" s="120" t="str">
        <f>IF('All Form Data'!N30="","",'All Form Data'!N30)</f>
        <v>01975196567</v>
      </c>
      <c r="G28" s="92" t="str">
        <f>IF('All Form Data'!M30="","",'All Form Data'!M30)</f>
        <v>4218937656</v>
      </c>
      <c r="H28" s="92" t="str">
        <f>IF('All Form Data'!L30="","",'All Form Data'!L30)</f>
        <v>NID</v>
      </c>
      <c r="I28" s="87" t="str">
        <f>IF('All Form Data'!G30="","",'All Form Data'!G30)</f>
        <v>15.10.2006</v>
      </c>
      <c r="J28" s="87" t="str">
        <f>IF('All Form Data'!R30="","",'All Form Data'!R30)</f>
        <v>Oli Ahammed Mier Bari,HorihorPur,Choitenner Hat,Mirshorai,Chattogram.</v>
      </c>
      <c r="K28" s="87" t="str">
        <f>IF('All Form Data'!S30="","",'All Form Data'!S30)</f>
        <v>Wireless Murgir Farm.PTI,Khulshi,Chattogram.</v>
      </c>
      <c r="L28" s="87" t="str">
        <f>IF('All Form Data'!V30="","",'All Form Data'!V30)</f>
        <v>Chattogram</v>
      </c>
      <c r="M28" s="237" t="str">
        <f>IF('All Form Data'!X30="","",'All Form Data'!X30)</f>
        <v>SSC</v>
      </c>
      <c r="N28" s="237">
        <f>IF('All Form Data'!Z30="","",'All Form Data'!Z30)</f>
        <v>2023</v>
      </c>
      <c r="O28" s="237" t="str">
        <f>IF('All Form Data'!P30="","",'All Form Data'!P30)</f>
        <v>Male</v>
      </c>
      <c r="P28" s="237" t="str">
        <f>IF('All Form Data'!AC30="","",'All Form Data'!AC30)</f>
        <v>No</v>
      </c>
      <c r="Q28" s="237" t="str">
        <f>IF('All Form Data'!AE30="","",'All Form Data'!AE30)</f>
        <v/>
      </c>
      <c r="R28" s="237" t="str">
        <f>IF('All Form Data'!AG30="","",'All Form Data'!AG30)</f>
        <v/>
      </c>
      <c r="S28" s="140"/>
      <c r="T28" s="140" t="str">
        <f>IF('All Form Data'!AQ30="C","Competent",IF('All Form Data'!AQ30="NYC","Not Yet Competent",""))</f>
        <v/>
      </c>
    </row>
    <row r="29" spans="1:20" ht="39.950000000000003" customHeight="1" x14ac:dyDescent="0.25">
      <c r="A29" s="164">
        <v>23</v>
      </c>
      <c r="B29" s="54">
        <f>IF('All Form Data'!C31="","",'All Form Data'!C31)</f>
        <v>250111913</v>
      </c>
      <c r="C29" s="237" t="str">
        <f>IF('All Form Data'!E31="","",'All Form Data'!E31)</f>
        <v>Hasnat Fahim</v>
      </c>
      <c r="D29" s="237" t="str">
        <f>IF('All Form Data'!H31="","",'All Form Data'!H31)</f>
        <v>Md.Elias</v>
      </c>
      <c r="E29" s="237" t="str">
        <f>IF('All Form Data'!J31="","",'All Form Data'!J31)</f>
        <v>Fatema Begum</v>
      </c>
      <c r="F29" s="120" t="str">
        <f>IF('All Form Data'!N31="","",'All Form Data'!N31)</f>
        <v>01871892929</v>
      </c>
      <c r="G29" s="92" t="str">
        <f>IF('All Form Data'!M31="","",'All Form Data'!M31)</f>
        <v>1046446744</v>
      </c>
      <c r="H29" s="92" t="str">
        <f>IF('All Form Data'!L31="","",'All Form Data'!L31)</f>
        <v>NID</v>
      </c>
      <c r="I29" s="87" t="str">
        <f>IF('All Form Data'!G31="","",'All Form Data'!G31)</f>
        <v>03.10.2002</v>
      </c>
      <c r="J29" s="87" t="str">
        <f>IF('All Form Data'!T32="","",'All Form Data'!T32)</f>
        <v>দক্ষিণ আখির পুর.মুছজিদ্দা,কুমিরা,সীতাকুন্ড,চট্টগ্রাম।</v>
      </c>
      <c r="K29" s="87" t="str">
        <f>IF('All Form Data'!R31="","",'All Form Data'!R31)</f>
        <v>Sathghoria,Shiberhat,Sandwip.Chattogram.</v>
      </c>
      <c r="L29" s="87" t="str">
        <f>IF('All Form Data'!V31="","",'All Form Data'!V31)</f>
        <v>Sandwip</v>
      </c>
      <c r="M29" s="237" t="str">
        <f>IF('All Form Data'!X31="","",'All Form Data'!X31)</f>
        <v>SSC</v>
      </c>
      <c r="N29" s="237">
        <f>IF('All Form Data'!Z31="","",'All Form Data'!Z31)</f>
        <v>2019</v>
      </c>
      <c r="O29" s="237" t="str">
        <f>IF('All Form Data'!P31="","",'All Form Data'!P31)</f>
        <v>Male</v>
      </c>
      <c r="P29" s="237" t="str">
        <f>IF('All Form Data'!AC31="","",'All Form Data'!AC31)</f>
        <v>No</v>
      </c>
      <c r="Q29" s="237" t="str">
        <f>IF('All Form Data'!AE31="","",'All Form Data'!AE31)</f>
        <v>No</v>
      </c>
      <c r="R29" s="237" t="str">
        <f>IF('All Form Data'!AG31="","",'All Form Data'!AG31)</f>
        <v/>
      </c>
      <c r="S29" s="140"/>
      <c r="T29" s="140" t="str">
        <f>IF('All Form Data'!AQ31="C","Competent",IF('All Form Data'!AQ31="NYC","Not Yet Competent",""))</f>
        <v/>
      </c>
    </row>
    <row r="30" spans="1:20" ht="39.950000000000003" customHeight="1" thickBot="1" x14ac:dyDescent="0.3">
      <c r="A30" s="164">
        <v>24</v>
      </c>
      <c r="B30" s="54">
        <f>IF('All Form Data'!C32="","",'All Form Data'!C32)</f>
        <v>250111915</v>
      </c>
      <c r="C30" s="237" t="str">
        <f>IF('All Form Data'!E32="","",'All Form Data'!E32)</f>
        <v>Md.Kamrul Hasan</v>
      </c>
      <c r="D30" s="237" t="str">
        <f>IF('All Form Data'!H32="","",'All Form Data'!H32)</f>
        <v>Md.Samsul  Alam</v>
      </c>
      <c r="E30" s="237" t="str">
        <f>IF('All Form Data'!J32="","",'All Form Data'!J32)</f>
        <v>Kateza Begum</v>
      </c>
      <c r="F30" s="120" t="str">
        <f>IF('All Form Data'!N32="","",'All Form Data'!N32)</f>
        <v>01854189622</v>
      </c>
      <c r="G30" s="92" t="str">
        <f>IF('All Form Data'!M32="","",'All Form Data'!M32)</f>
        <v>20061518647131789</v>
      </c>
      <c r="H30" s="92" t="str">
        <f>IF('All Form Data'!L32="","",'All Form Data'!L32)</f>
        <v>BCN</v>
      </c>
      <c r="I30" s="87" t="str">
        <f>IF('All Form Data'!G32="","",'All Form Data'!G32)</f>
        <v>27.02.2006</v>
      </c>
      <c r="J30" s="87" t="str">
        <f>IF('All Form Data'!R32="","",'All Form Data'!R32)</f>
        <v>South Akhir Pur.Mochjidda,kumira,Sitakunda,Chattogram.</v>
      </c>
      <c r="K30" s="87" t="str">
        <f>IF('All Form Data'!S32="","",'All Form Data'!S32)</f>
        <v>DO</v>
      </c>
      <c r="L30" s="87" t="str">
        <f>IF('All Form Data'!V32="","",'All Form Data'!V32)</f>
        <v>Chattogram,</v>
      </c>
      <c r="M30" s="237" t="str">
        <f>IF('All Form Data'!X32="","",'All Form Data'!X32)</f>
        <v>SSC</v>
      </c>
      <c r="N30" s="237">
        <f>IF('All Form Data'!Z32="","",'All Form Data'!Z32)</f>
        <v>2025</v>
      </c>
      <c r="O30" s="237" t="str">
        <f>IF('All Form Data'!P32="","",'All Form Data'!P32)</f>
        <v>Male</v>
      </c>
      <c r="P30" s="237" t="str">
        <f>IF('All Form Data'!AC32="","",'All Form Data'!AC32)</f>
        <v>No</v>
      </c>
      <c r="Q30" s="237" t="str">
        <f>IF('All Form Data'!AE32="","",'All Form Data'!AE32)</f>
        <v>No</v>
      </c>
      <c r="R30" s="237" t="str">
        <f>IF('All Form Data'!AG32="","",'All Form Data'!AG32)</f>
        <v/>
      </c>
      <c r="S30" s="140"/>
      <c r="T30" s="140" t="str">
        <f>IF('All Form Data'!AQ32="C","Competent",IF('All Form Data'!AQ32="NYC","Not Yet Competent",""))</f>
        <v/>
      </c>
    </row>
    <row r="31" spans="1:20" ht="39.950000000000003" customHeight="1" thickBot="1" x14ac:dyDescent="0.3">
      <c r="A31" s="56"/>
      <c r="B31" s="39"/>
      <c r="C31" s="40"/>
      <c r="D31" s="40"/>
      <c r="E31" s="39"/>
      <c r="F31" s="39"/>
      <c r="G31" s="39"/>
      <c r="H31" s="39"/>
      <c r="I31" s="167"/>
      <c r="J31" s="167"/>
      <c r="K31" s="167"/>
      <c r="L31" s="167"/>
      <c r="M31" s="172"/>
      <c r="N31" s="176" t="s">
        <v>27</v>
      </c>
      <c r="O31" s="177">
        <f>COUNTIF(O7:O30,N31)</f>
        <v>21</v>
      </c>
      <c r="P31" s="40"/>
      <c r="Q31" s="616" t="s">
        <v>478</v>
      </c>
      <c r="R31" s="617"/>
      <c r="S31" s="617"/>
      <c r="T31" s="178">
        <f>COUNTIF(T7:T30,Q31)</f>
        <v>0</v>
      </c>
    </row>
    <row r="32" spans="1:20" ht="39.950000000000003" customHeight="1" thickBot="1" x14ac:dyDescent="0.3">
      <c r="A32" s="56"/>
      <c r="B32" s="57"/>
      <c r="C32" s="40"/>
      <c r="D32" s="40"/>
      <c r="E32" s="39"/>
      <c r="F32" s="167"/>
      <c r="G32" s="39"/>
      <c r="H32" s="39"/>
      <c r="I32" s="167"/>
      <c r="J32" s="167"/>
      <c r="K32" s="167"/>
      <c r="L32" s="167"/>
      <c r="M32" s="172"/>
      <c r="N32" s="176" t="s">
        <v>81</v>
      </c>
      <c r="O32" s="177">
        <f>COUNTIF(O8:O30,N32)</f>
        <v>0</v>
      </c>
      <c r="P32" s="40"/>
      <c r="Q32" s="618" t="s">
        <v>479</v>
      </c>
      <c r="R32" s="619"/>
      <c r="S32" s="619"/>
      <c r="T32" s="178">
        <f>COUNTIF(T8:T30,Q32)</f>
        <v>0</v>
      </c>
    </row>
    <row r="33" spans="1:20" ht="39.950000000000003" customHeight="1" x14ac:dyDescent="0.25">
      <c r="A33" s="56"/>
      <c r="B33" s="57"/>
      <c r="C33" s="40"/>
      <c r="D33" s="40"/>
      <c r="E33" s="39"/>
      <c r="F33" s="167"/>
      <c r="G33" s="39"/>
      <c r="H33" s="39"/>
      <c r="I33" s="167"/>
      <c r="J33" s="167"/>
      <c r="K33" s="167"/>
      <c r="L33" s="167"/>
      <c r="M33" s="40"/>
      <c r="N33" s="40"/>
      <c r="O33" s="40"/>
      <c r="P33" s="40"/>
      <c r="Q33" s="40"/>
      <c r="R33" s="40"/>
      <c r="S33" s="167"/>
      <c r="T33" s="167"/>
    </row>
    <row r="34" spans="1:20" ht="39.950000000000003" customHeight="1" x14ac:dyDescent="0.25">
      <c r="A34" s="56"/>
      <c r="B34" s="57"/>
      <c r="C34" s="40"/>
      <c r="D34" s="40"/>
      <c r="E34" s="39"/>
      <c r="F34" s="167"/>
      <c r="G34" s="39"/>
      <c r="H34" s="39"/>
      <c r="I34" s="167"/>
      <c r="J34" s="167"/>
      <c r="K34" s="167"/>
      <c r="L34" s="167"/>
      <c r="M34" s="40"/>
      <c r="N34" s="40"/>
      <c r="O34" s="40"/>
      <c r="P34" s="40"/>
      <c r="Q34" s="40"/>
      <c r="R34" s="40"/>
      <c r="S34" s="167"/>
      <c r="T34" s="167"/>
    </row>
    <row r="35" spans="1:20" ht="39.950000000000003" customHeight="1" x14ac:dyDescent="0.25">
      <c r="A35" s="57"/>
      <c r="B35" s="57"/>
      <c r="C35" s="40"/>
      <c r="D35" s="40"/>
      <c r="E35" s="39"/>
      <c r="F35" s="167"/>
      <c r="G35" s="39"/>
      <c r="H35" s="39"/>
      <c r="I35" s="167"/>
      <c r="J35" s="167"/>
      <c r="K35" s="167"/>
      <c r="L35" s="167"/>
      <c r="M35" s="40"/>
      <c r="N35" s="40"/>
      <c r="O35" s="40"/>
      <c r="P35" s="40"/>
      <c r="Q35" s="40"/>
      <c r="R35" s="40"/>
      <c r="S35" s="167"/>
      <c r="T35" s="167"/>
    </row>
    <row r="36" spans="1:20" ht="39.950000000000003" customHeight="1" x14ac:dyDescent="0.25">
      <c r="A36" s="57"/>
      <c r="B36" s="39"/>
      <c r="C36" s="40"/>
      <c r="D36" s="40"/>
      <c r="E36" s="39"/>
      <c r="F36" s="39"/>
      <c r="G36" s="57"/>
      <c r="H36" s="57"/>
      <c r="I36" s="167"/>
      <c r="J36" s="167"/>
      <c r="K36" s="167"/>
      <c r="L36" s="167"/>
      <c r="M36" s="40"/>
      <c r="N36" s="40"/>
      <c r="O36" s="40"/>
      <c r="P36" s="40"/>
      <c r="Q36" s="40"/>
      <c r="R36" s="40"/>
      <c r="S36" s="167"/>
      <c r="T36" s="167"/>
    </row>
    <row r="37" spans="1:20" ht="39.950000000000003" customHeight="1" x14ac:dyDescent="0.25">
      <c r="A37" s="57"/>
      <c r="B37" s="39"/>
      <c r="C37" s="40"/>
      <c r="D37" s="40"/>
      <c r="E37" s="39"/>
      <c r="F37" s="39"/>
      <c r="G37" s="57"/>
      <c r="H37" s="57"/>
      <c r="I37" s="167"/>
      <c r="J37" s="167"/>
      <c r="K37" s="167"/>
      <c r="L37" s="167"/>
      <c r="M37" s="40"/>
      <c r="N37" s="40"/>
      <c r="O37" s="40"/>
      <c r="P37" s="40"/>
      <c r="Q37" s="40"/>
      <c r="R37" s="40"/>
      <c r="S37" s="167"/>
      <c r="T37" s="167"/>
    </row>
    <row r="38" spans="1:20" ht="39.950000000000003" customHeight="1" x14ac:dyDescent="0.25">
      <c r="A38" s="57"/>
      <c r="B38" s="57"/>
      <c r="C38" s="40"/>
      <c r="D38" s="40"/>
      <c r="E38" s="39"/>
      <c r="F38" s="39"/>
      <c r="G38" s="57"/>
      <c r="H38" s="57"/>
      <c r="I38" s="167"/>
      <c r="J38" s="167"/>
      <c r="K38" s="167"/>
      <c r="L38" s="167"/>
      <c r="M38" s="40"/>
      <c r="N38" s="40"/>
      <c r="O38" s="40"/>
      <c r="P38" s="40"/>
      <c r="Q38" s="40"/>
      <c r="R38" s="40"/>
      <c r="S38" s="167"/>
      <c r="T38" s="167"/>
    </row>
    <row r="39" spans="1:20" ht="39.950000000000003" customHeight="1" x14ac:dyDescent="0.25">
      <c r="A39" s="57"/>
      <c r="B39" s="57"/>
      <c r="C39" s="40"/>
      <c r="D39" s="40"/>
      <c r="E39" s="39"/>
      <c r="F39" s="39"/>
      <c r="G39" s="57"/>
      <c r="H39" s="57"/>
      <c r="I39" s="167"/>
      <c r="J39" s="167"/>
      <c r="K39" s="167"/>
      <c r="L39" s="167"/>
      <c r="M39" s="40"/>
      <c r="N39" s="40"/>
      <c r="O39" s="40"/>
      <c r="P39" s="40"/>
      <c r="Q39" s="40"/>
      <c r="R39" s="40"/>
      <c r="S39" s="167"/>
      <c r="T39" s="167"/>
    </row>
    <row r="40" spans="1:20" ht="39.950000000000003" customHeight="1" x14ac:dyDescent="0.25">
      <c r="A40" s="57"/>
      <c r="B40" s="57"/>
      <c r="C40" s="40"/>
      <c r="D40" s="40"/>
      <c r="E40" s="39"/>
      <c r="F40" s="39"/>
      <c r="G40" s="57"/>
      <c r="H40" s="57"/>
      <c r="I40" s="167"/>
      <c r="J40" s="167"/>
      <c r="K40" s="167"/>
      <c r="L40" s="167"/>
      <c r="M40" s="40"/>
      <c r="N40" s="40"/>
      <c r="O40" s="40"/>
      <c r="P40" s="40"/>
      <c r="Q40" s="40"/>
      <c r="R40" s="40"/>
      <c r="S40" s="167"/>
      <c r="T40" s="167"/>
    </row>
    <row r="41" spans="1:20" ht="39.950000000000003" customHeight="1" x14ac:dyDescent="0.25">
      <c r="A41" s="57"/>
      <c r="B41" s="57"/>
      <c r="C41" s="40"/>
      <c r="D41" s="40"/>
      <c r="E41" s="39"/>
      <c r="F41" s="39"/>
      <c r="G41" s="57"/>
      <c r="H41" s="57"/>
      <c r="I41" s="167"/>
      <c r="J41" s="167"/>
      <c r="K41" s="167"/>
      <c r="L41" s="167"/>
      <c r="M41" s="40"/>
      <c r="N41" s="40"/>
      <c r="O41" s="40"/>
      <c r="P41" s="40"/>
      <c r="Q41" s="40"/>
      <c r="R41" s="40"/>
      <c r="S41" s="167"/>
      <c r="T41" s="167"/>
    </row>
    <row r="42" spans="1:20" ht="39.950000000000003" customHeight="1" x14ac:dyDescent="0.25">
      <c r="A42" s="57"/>
      <c r="B42" s="57"/>
      <c r="C42" s="40"/>
      <c r="D42" s="40"/>
      <c r="E42" s="39"/>
      <c r="F42" s="39"/>
      <c r="G42" s="57"/>
      <c r="H42" s="57"/>
      <c r="I42" s="167"/>
      <c r="J42" s="167"/>
      <c r="K42" s="167"/>
      <c r="L42" s="167"/>
      <c r="M42" s="40"/>
      <c r="N42" s="40"/>
      <c r="O42" s="40"/>
      <c r="P42" s="40"/>
      <c r="Q42" s="40"/>
      <c r="R42" s="40"/>
      <c r="S42" s="167"/>
      <c r="T42" s="167"/>
    </row>
    <row r="43" spans="1:20" ht="39.950000000000003" customHeight="1" x14ac:dyDescent="0.25">
      <c r="A43" s="57"/>
      <c r="B43" s="57"/>
      <c r="C43" s="40"/>
      <c r="D43" s="40"/>
      <c r="E43" s="39"/>
      <c r="F43" s="39"/>
      <c r="G43" s="57"/>
      <c r="H43" s="57"/>
      <c r="I43" s="167"/>
      <c r="J43" s="167"/>
      <c r="K43" s="167"/>
      <c r="L43" s="167"/>
      <c r="M43" s="40"/>
      <c r="N43" s="40"/>
      <c r="O43" s="40"/>
      <c r="P43" s="40"/>
      <c r="Q43" s="40"/>
      <c r="R43" s="40"/>
      <c r="S43" s="167"/>
      <c r="T43" s="167"/>
    </row>
    <row r="44" spans="1:20" ht="39.950000000000003" customHeight="1" x14ac:dyDescent="0.25">
      <c r="A44" s="57"/>
      <c r="B44" s="57"/>
      <c r="C44" s="40"/>
      <c r="D44" s="40"/>
      <c r="E44" s="39"/>
      <c r="F44" s="39"/>
      <c r="G44" s="57"/>
      <c r="H44" s="57"/>
      <c r="I44" s="167"/>
      <c r="J44" s="167"/>
      <c r="K44" s="167"/>
      <c r="L44" s="167"/>
      <c r="M44" s="40"/>
      <c r="N44" s="40"/>
      <c r="O44" s="40"/>
      <c r="P44" s="40"/>
      <c r="Q44" s="40"/>
      <c r="R44" s="40"/>
      <c r="S44" s="167"/>
      <c r="T44" s="167"/>
    </row>
    <row r="45" spans="1:20" ht="39.950000000000003" customHeight="1" x14ac:dyDescent="0.25">
      <c r="A45" s="57"/>
      <c r="B45" s="57"/>
      <c r="C45" s="40"/>
      <c r="D45" s="40"/>
      <c r="E45" s="39"/>
      <c r="F45" s="39"/>
      <c r="G45" s="57"/>
      <c r="H45" s="57"/>
      <c r="I45" s="167"/>
      <c r="J45" s="167"/>
      <c r="K45" s="167"/>
      <c r="L45" s="167"/>
      <c r="M45" s="40"/>
      <c r="N45" s="40"/>
      <c r="O45" s="40"/>
      <c r="P45" s="40"/>
      <c r="Q45" s="40"/>
      <c r="R45" s="40"/>
      <c r="S45" s="167"/>
      <c r="T45" s="167"/>
    </row>
    <row r="46" spans="1:20" ht="39.950000000000003" customHeight="1" x14ac:dyDescent="0.25">
      <c r="A46" s="57"/>
      <c r="B46" s="57"/>
      <c r="C46" s="40"/>
      <c r="D46" s="40"/>
      <c r="E46" s="39"/>
      <c r="F46" s="167"/>
      <c r="G46" s="57"/>
      <c r="H46" s="57"/>
      <c r="I46" s="167"/>
      <c r="J46" s="167"/>
      <c r="K46" s="167"/>
      <c r="L46" s="167"/>
      <c r="M46" s="40"/>
      <c r="N46" s="40"/>
      <c r="O46" s="40"/>
      <c r="P46" s="40"/>
      <c r="Q46" s="40"/>
      <c r="R46" s="40"/>
      <c r="S46" s="167"/>
      <c r="T46" s="167"/>
    </row>
    <row r="47" spans="1:20" ht="39.950000000000003" customHeight="1" x14ac:dyDescent="0.25">
      <c r="A47" s="57"/>
      <c r="B47" s="57"/>
      <c r="C47" s="40"/>
      <c r="D47" s="40"/>
      <c r="E47" s="39"/>
      <c r="F47" s="167"/>
      <c r="G47" s="57"/>
      <c r="H47" s="57"/>
      <c r="I47" s="167"/>
      <c r="J47" s="167"/>
      <c r="K47" s="167"/>
      <c r="L47" s="167"/>
      <c r="M47" s="40"/>
      <c r="N47" s="40"/>
      <c r="O47" s="40"/>
      <c r="P47" s="40"/>
      <c r="Q47" s="40"/>
      <c r="R47" s="40"/>
      <c r="S47" s="167"/>
      <c r="T47" s="167"/>
    </row>
    <row r="48" spans="1:20" ht="39.950000000000003" customHeight="1" x14ac:dyDescent="0.25">
      <c r="A48" s="57"/>
      <c r="B48" s="57"/>
      <c r="C48" s="40"/>
      <c r="D48" s="40"/>
      <c r="E48" s="39"/>
      <c r="F48" s="167"/>
      <c r="G48" s="57"/>
      <c r="H48" s="57"/>
      <c r="I48" s="167"/>
      <c r="J48" s="167"/>
      <c r="K48" s="167"/>
      <c r="L48" s="167"/>
      <c r="M48" s="40"/>
      <c r="N48" s="40"/>
      <c r="O48" s="40"/>
      <c r="P48" s="40"/>
      <c r="Q48" s="40"/>
      <c r="R48" s="40"/>
      <c r="S48" s="167"/>
      <c r="T48" s="167"/>
    </row>
    <row r="49" spans="1:20" ht="39.950000000000003" customHeight="1" x14ac:dyDescent="0.25">
      <c r="A49" s="57"/>
      <c r="B49" s="57"/>
      <c r="C49" s="40"/>
      <c r="D49" s="40"/>
      <c r="E49" s="39"/>
      <c r="F49" s="167"/>
      <c r="G49" s="57"/>
      <c r="H49" s="57"/>
      <c r="I49" s="167"/>
      <c r="J49" s="167"/>
      <c r="K49" s="167"/>
      <c r="L49" s="167"/>
      <c r="M49" s="40"/>
      <c r="N49" s="40"/>
      <c r="O49" s="40"/>
      <c r="P49" s="40"/>
      <c r="Q49" s="40"/>
      <c r="R49" s="40"/>
      <c r="S49" s="167"/>
      <c r="T49" s="167"/>
    </row>
    <row r="50" spans="1:20" ht="39.950000000000003" customHeight="1" x14ac:dyDescent="0.25">
      <c r="A50" s="57"/>
      <c r="B50" s="57"/>
      <c r="C50" s="40"/>
      <c r="D50" s="40"/>
      <c r="E50" s="39"/>
      <c r="F50" s="167"/>
      <c r="G50" s="57"/>
      <c r="H50" s="57"/>
      <c r="I50" s="167"/>
      <c r="J50" s="167"/>
      <c r="K50" s="167"/>
      <c r="L50" s="167"/>
      <c r="M50" s="40"/>
      <c r="N50" s="40"/>
      <c r="O50" s="40"/>
      <c r="P50" s="40"/>
      <c r="Q50" s="40"/>
      <c r="R50" s="40"/>
      <c r="S50" s="167"/>
      <c r="T50" s="167"/>
    </row>
    <row r="51" spans="1:20" ht="39.950000000000003" customHeight="1" x14ac:dyDescent="0.25">
      <c r="A51" s="57"/>
      <c r="B51" s="57"/>
      <c r="C51" s="40"/>
      <c r="D51" s="40"/>
      <c r="E51" s="39"/>
      <c r="F51" s="167"/>
      <c r="G51" s="57"/>
      <c r="H51" s="57"/>
      <c r="I51" s="167"/>
      <c r="J51" s="167"/>
      <c r="K51" s="167"/>
      <c r="L51" s="167"/>
      <c r="M51" s="40"/>
      <c r="N51" s="40"/>
      <c r="O51" s="40"/>
      <c r="P51" s="40"/>
      <c r="Q51" s="40"/>
      <c r="R51" s="40"/>
      <c r="S51" s="167"/>
      <c r="T51" s="167"/>
    </row>
    <row r="52" spans="1:20" ht="39.950000000000003" customHeight="1" x14ac:dyDescent="0.25">
      <c r="A52" s="57"/>
      <c r="B52" s="57"/>
      <c r="C52" s="40"/>
      <c r="D52" s="40"/>
      <c r="E52" s="39"/>
      <c r="F52" s="167"/>
      <c r="G52" s="57"/>
      <c r="H52" s="57"/>
      <c r="I52" s="167"/>
      <c r="J52" s="167"/>
      <c r="K52" s="167"/>
      <c r="L52" s="167"/>
      <c r="M52" s="40"/>
      <c r="N52" s="40"/>
      <c r="O52" s="40"/>
      <c r="P52" s="40"/>
      <c r="Q52" s="40"/>
      <c r="R52" s="40"/>
      <c r="S52" s="167"/>
      <c r="T52" s="167"/>
    </row>
    <row r="53" spans="1:20" ht="39.950000000000003" customHeight="1" x14ac:dyDescent="0.25">
      <c r="A53" s="57"/>
      <c r="B53" s="57"/>
      <c r="C53" s="40"/>
      <c r="D53" s="40"/>
      <c r="E53" s="39"/>
      <c r="F53" s="167"/>
      <c r="G53" s="57"/>
      <c r="H53" s="57"/>
      <c r="I53" s="167"/>
      <c r="J53" s="167"/>
      <c r="K53" s="167"/>
      <c r="L53" s="167"/>
      <c r="M53" s="40"/>
      <c r="N53" s="40"/>
      <c r="O53" s="40"/>
      <c r="P53" s="40"/>
      <c r="Q53" s="40"/>
      <c r="R53" s="40"/>
      <c r="S53" s="167"/>
      <c r="T53" s="167"/>
    </row>
    <row r="54" spans="1:20" ht="39.950000000000003" customHeight="1" x14ac:dyDescent="0.25">
      <c r="A54" s="57"/>
      <c r="B54" s="57"/>
      <c r="C54" s="40"/>
      <c r="D54" s="40"/>
      <c r="E54" s="39"/>
      <c r="F54" s="167"/>
      <c r="G54" s="57"/>
      <c r="H54" s="57"/>
      <c r="I54" s="167"/>
      <c r="J54" s="167"/>
      <c r="K54" s="167"/>
      <c r="L54" s="167"/>
      <c r="M54" s="40"/>
      <c r="N54" s="40"/>
      <c r="O54" s="40"/>
      <c r="P54" s="40"/>
      <c r="Q54" s="40"/>
      <c r="R54" s="40"/>
      <c r="S54" s="167"/>
      <c r="T54" s="167"/>
    </row>
    <row r="55" spans="1:20" ht="39.950000000000003" customHeight="1" x14ac:dyDescent="0.25">
      <c r="A55" s="57"/>
      <c r="B55" s="57"/>
      <c r="C55" s="40"/>
      <c r="D55" s="40"/>
      <c r="E55" s="39"/>
      <c r="F55" s="167"/>
      <c r="G55" s="57"/>
      <c r="H55" s="57"/>
      <c r="I55" s="167"/>
      <c r="J55" s="167"/>
      <c r="K55" s="167"/>
      <c r="L55" s="167"/>
      <c r="M55" s="40"/>
      <c r="N55" s="40"/>
      <c r="O55" s="40"/>
      <c r="P55" s="40"/>
      <c r="Q55" s="40"/>
      <c r="R55" s="40"/>
      <c r="S55" s="167"/>
      <c r="T55" s="167"/>
    </row>
    <row r="56" spans="1:20" ht="39.950000000000003" customHeight="1" x14ac:dyDescent="0.25">
      <c r="A56" s="57"/>
      <c r="B56" s="57"/>
      <c r="C56" s="40"/>
      <c r="D56" s="40"/>
      <c r="E56" s="39"/>
      <c r="F56" s="167"/>
      <c r="G56" s="57"/>
      <c r="H56" s="57"/>
      <c r="I56" s="167"/>
      <c r="J56" s="167"/>
      <c r="K56" s="167"/>
      <c r="L56" s="167"/>
      <c r="M56" s="40"/>
      <c r="N56" s="40"/>
      <c r="O56" s="40"/>
      <c r="P56" s="40"/>
      <c r="Q56" s="40"/>
      <c r="R56" s="40"/>
      <c r="S56" s="167"/>
      <c r="T56" s="167"/>
    </row>
    <row r="57" spans="1:20" ht="39.950000000000003" customHeight="1" x14ac:dyDescent="0.25">
      <c r="A57" s="57"/>
      <c r="B57" s="57"/>
      <c r="C57" s="40"/>
      <c r="D57" s="40"/>
      <c r="E57" s="39"/>
      <c r="F57" s="167"/>
      <c r="G57" s="57"/>
      <c r="H57" s="57"/>
      <c r="I57" s="167"/>
      <c r="J57" s="167"/>
      <c r="K57" s="167"/>
      <c r="L57" s="167"/>
      <c r="M57" s="40"/>
      <c r="N57" s="40"/>
      <c r="O57" s="40"/>
      <c r="P57" s="40"/>
      <c r="Q57" s="40"/>
      <c r="R57" s="40"/>
      <c r="S57" s="167"/>
      <c r="T57" s="167"/>
    </row>
    <row r="58" spans="1:20" ht="39.950000000000003" customHeight="1" x14ac:dyDescent="0.25">
      <c r="A58" s="57"/>
      <c r="B58" s="57"/>
      <c r="C58" s="40"/>
      <c r="D58" s="40"/>
      <c r="E58" s="39"/>
      <c r="F58" s="167"/>
      <c r="G58" s="57"/>
      <c r="H58" s="57"/>
      <c r="I58" s="167"/>
      <c r="J58" s="167"/>
      <c r="K58" s="167"/>
      <c r="L58" s="167"/>
      <c r="M58" s="40"/>
      <c r="N58" s="40"/>
      <c r="O58" s="40"/>
      <c r="P58" s="40"/>
      <c r="Q58" s="40"/>
      <c r="R58" s="40"/>
      <c r="S58" s="167"/>
      <c r="T58" s="167"/>
    </row>
    <row r="59" spans="1:20" ht="39.950000000000003" customHeight="1" x14ac:dyDescent="0.25">
      <c r="A59" s="57"/>
      <c r="B59" s="57"/>
      <c r="C59" s="40"/>
      <c r="D59" s="40"/>
      <c r="E59" s="39"/>
      <c r="F59" s="167"/>
      <c r="G59" s="57"/>
      <c r="H59" s="57"/>
      <c r="I59" s="167"/>
      <c r="J59" s="167"/>
      <c r="K59" s="167"/>
      <c r="L59" s="167"/>
      <c r="M59" s="40"/>
      <c r="N59" s="40"/>
      <c r="O59" s="40"/>
      <c r="P59" s="40"/>
      <c r="Q59" s="40"/>
      <c r="R59" s="40"/>
      <c r="S59" s="167"/>
      <c r="T59" s="167"/>
    </row>
    <row r="60" spans="1:20" ht="39.950000000000003" customHeight="1" x14ac:dyDescent="0.25">
      <c r="A60" s="57"/>
      <c r="B60" s="57"/>
      <c r="C60" s="40"/>
      <c r="D60" s="40"/>
      <c r="E60" s="39"/>
      <c r="F60" s="167"/>
      <c r="G60" s="57"/>
      <c r="H60" s="57"/>
      <c r="I60" s="167"/>
      <c r="J60" s="167"/>
      <c r="K60" s="167"/>
      <c r="L60" s="167"/>
      <c r="M60" s="40"/>
      <c r="N60" s="40"/>
      <c r="O60" s="40"/>
      <c r="P60" s="40"/>
      <c r="Q60" s="40"/>
      <c r="R60" s="40"/>
      <c r="S60" s="167"/>
      <c r="T60" s="167"/>
    </row>
    <row r="61" spans="1:20" ht="39.950000000000003" customHeight="1" x14ac:dyDescent="0.25">
      <c r="A61" s="57"/>
      <c r="B61" s="57"/>
      <c r="C61" s="40"/>
      <c r="D61" s="40"/>
      <c r="E61" s="39"/>
      <c r="F61" s="167"/>
      <c r="G61" s="57"/>
      <c r="H61" s="57"/>
      <c r="I61" s="167"/>
      <c r="J61" s="167"/>
      <c r="K61" s="167"/>
      <c r="L61" s="167"/>
      <c r="M61" s="40"/>
      <c r="N61" s="40"/>
      <c r="O61" s="40"/>
      <c r="P61" s="40"/>
      <c r="Q61" s="40"/>
      <c r="R61" s="40"/>
      <c r="S61" s="167"/>
      <c r="T61" s="167"/>
    </row>
    <row r="62" spans="1:20" ht="39.950000000000003" customHeight="1" x14ac:dyDescent="0.25">
      <c r="A62" s="57"/>
      <c r="B62" s="57"/>
      <c r="C62" s="40"/>
      <c r="D62" s="40"/>
      <c r="E62" s="39"/>
      <c r="F62" s="167"/>
      <c r="G62" s="57"/>
      <c r="H62" s="57"/>
      <c r="I62" s="167"/>
      <c r="J62" s="167"/>
      <c r="K62" s="167"/>
      <c r="L62" s="167"/>
      <c r="M62" s="40"/>
      <c r="N62" s="40"/>
      <c r="O62" s="40"/>
      <c r="P62" s="40"/>
      <c r="Q62" s="40"/>
      <c r="R62" s="40"/>
      <c r="S62" s="167"/>
      <c r="T62" s="167"/>
    </row>
    <row r="63" spans="1:20" ht="39.950000000000003" customHeight="1" x14ac:dyDescent="0.25">
      <c r="A63" s="57"/>
      <c r="B63" s="57"/>
      <c r="C63" s="40"/>
      <c r="D63" s="40"/>
      <c r="E63" s="39"/>
      <c r="F63" s="167"/>
      <c r="G63" s="57"/>
      <c r="H63" s="57"/>
      <c r="I63" s="167"/>
      <c r="J63" s="167"/>
      <c r="K63" s="167"/>
      <c r="L63" s="167"/>
      <c r="M63" s="40"/>
      <c r="N63" s="40"/>
      <c r="O63" s="40"/>
      <c r="P63" s="40"/>
      <c r="Q63" s="40"/>
      <c r="R63" s="40"/>
      <c r="S63" s="167"/>
      <c r="T63" s="167"/>
    </row>
    <row r="64" spans="1:20" ht="39.950000000000003" customHeight="1" x14ac:dyDescent="0.25">
      <c r="A64" s="57"/>
      <c r="B64" s="57"/>
      <c r="C64" s="40"/>
      <c r="D64" s="40"/>
      <c r="E64" s="39"/>
      <c r="F64" s="167"/>
      <c r="G64" s="57"/>
      <c r="H64" s="57"/>
      <c r="I64" s="167"/>
      <c r="J64" s="167"/>
      <c r="K64" s="167"/>
      <c r="L64" s="167"/>
      <c r="M64" s="40"/>
      <c r="N64" s="40"/>
      <c r="O64" s="40"/>
      <c r="P64" s="40"/>
      <c r="Q64" s="40"/>
      <c r="R64" s="40"/>
      <c r="S64" s="167"/>
      <c r="T64" s="167"/>
    </row>
    <row r="65" spans="1:20" ht="39.950000000000003" customHeight="1" x14ac:dyDescent="0.25">
      <c r="A65" s="57"/>
      <c r="B65" s="57"/>
      <c r="C65" s="40"/>
      <c r="D65" s="40"/>
      <c r="E65" s="39"/>
      <c r="F65" s="167"/>
      <c r="G65" s="57"/>
      <c r="H65" s="57"/>
      <c r="I65" s="167"/>
      <c r="J65" s="167"/>
      <c r="K65" s="167"/>
      <c r="L65" s="167"/>
      <c r="M65" s="40"/>
      <c r="N65" s="40"/>
      <c r="O65" s="40"/>
      <c r="P65" s="40"/>
      <c r="Q65" s="40"/>
      <c r="R65" s="40"/>
      <c r="S65" s="167"/>
      <c r="T65" s="167"/>
    </row>
    <row r="66" spans="1:20" ht="39.950000000000003" customHeight="1" x14ac:dyDescent="0.25">
      <c r="A66" s="57"/>
      <c r="B66" s="57"/>
      <c r="C66" s="40"/>
      <c r="D66" s="40"/>
      <c r="E66" s="39"/>
      <c r="F66" s="167"/>
      <c r="G66" s="57"/>
      <c r="H66" s="57"/>
      <c r="I66" s="167"/>
      <c r="J66" s="167"/>
      <c r="K66" s="167"/>
      <c r="L66" s="167"/>
      <c r="M66" s="40"/>
      <c r="N66" s="40"/>
      <c r="O66" s="40"/>
      <c r="P66" s="40"/>
      <c r="Q66" s="40"/>
      <c r="R66" s="40"/>
      <c r="S66" s="167"/>
      <c r="T66" s="167"/>
    </row>
    <row r="67" spans="1:20" ht="39.950000000000003" customHeight="1" x14ac:dyDescent="0.25">
      <c r="A67" s="57"/>
      <c r="B67" s="57"/>
      <c r="C67" s="40"/>
      <c r="D67" s="40"/>
      <c r="E67" s="39"/>
      <c r="F67" s="167"/>
      <c r="G67" s="57"/>
      <c r="H67" s="57"/>
      <c r="I67" s="167"/>
      <c r="J67" s="167"/>
      <c r="K67" s="167"/>
      <c r="L67" s="167"/>
      <c r="M67" s="40"/>
      <c r="N67" s="40"/>
      <c r="O67" s="40"/>
      <c r="P67" s="40"/>
      <c r="Q67" s="40"/>
      <c r="R67" s="40"/>
      <c r="S67" s="167"/>
      <c r="T67" s="167"/>
    </row>
    <row r="68" spans="1:20" ht="39.950000000000003" customHeight="1" x14ac:dyDescent="0.25">
      <c r="A68" s="57"/>
      <c r="B68" s="57"/>
      <c r="C68" s="40"/>
      <c r="D68" s="40"/>
      <c r="E68" s="39"/>
      <c r="F68" s="167"/>
      <c r="G68" s="57"/>
      <c r="H68" s="57"/>
      <c r="I68" s="167"/>
      <c r="J68" s="167"/>
      <c r="K68" s="167"/>
      <c r="L68" s="167"/>
      <c r="M68" s="40"/>
      <c r="N68" s="40"/>
      <c r="O68" s="40"/>
      <c r="P68" s="40"/>
      <c r="Q68" s="40"/>
      <c r="R68" s="40"/>
      <c r="S68" s="167"/>
      <c r="T68" s="167"/>
    </row>
    <row r="69" spans="1:20" ht="39.950000000000003" customHeight="1" x14ac:dyDescent="0.25">
      <c r="A69" s="57"/>
      <c r="B69" s="57"/>
      <c r="C69" s="40"/>
      <c r="D69" s="40"/>
      <c r="E69" s="39"/>
      <c r="F69" s="167"/>
      <c r="G69" s="57"/>
      <c r="H69" s="57"/>
      <c r="I69" s="167"/>
      <c r="J69" s="167"/>
      <c r="K69" s="167"/>
      <c r="L69" s="167"/>
      <c r="M69" s="40"/>
      <c r="N69" s="40"/>
      <c r="O69" s="40"/>
      <c r="P69" s="40"/>
      <c r="Q69" s="40"/>
      <c r="R69" s="40"/>
      <c r="S69" s="167"/>
      <c r="T69" s="167"/>
    </row>
    <row r="70" spans="1:20" ht="39.950000000000003" customHeight="1" x14ac:dyDescent="0.25">
      <c r="A70" s="57"/>
      <c r="B70" s="57"/>
      <c r="C70" s="40"/>
      <c r="D70" s="40"/>
      <c r="E70" s="39"/>
      <c r="F70" s="167"/>
      <c r="G70" s="57"/>
      <c r="H70" s="57"/>
      <c r="I70" s="167"/>
      <c r="J70" s="167"/>
      <c r="K70" s="167"/>
      <c r="L70" s="167"/>
      <c r="M70" s="40"/>
      <c r="N70" s="40"/>
      <c r="O70" s="40"/>
      <c r="P70" s="40"/>
      <c r="Q70" s="40"/>
      <c r="R70" s="40"/>
      <c r="S70" s="167"/>
      <c r="T70" s="167"/>
    </row>
    <row r="71" spans="1:20" ht="39.950000000000003" customHeight="1" x14ac:dyDescent="0.25">
      <c r="A71" s="57"/>
      <c r="B71" s="57"/>
      <c r="C71" s="40"/>
      <c r="D71" s="40"/>
      <c r="E71" s="39"/>
      <c r="F71" s="167"/>
      <c r="G71" s="57"/>
      <c r="H71" s="57"/>
      <c r="I71" s="167"/>
      <c r="J71" s="167"/>
      <c r="K71" s="167"/>
      <c r="L71" s="167"/>
      <c r="M71" s="40"/>
      <c r="N71" s="40"/>
      <c r="O71" s="40"/>
      <c r="P71" s="40"/>
      <c r="Q71" s="40"/>
      <c r="R71" s="40"/>
      <c r="S71" s="167"/>
      <c r="T71" s="167"/>
    </row>
    <row r="72" spans="1:20" ht="39.950000000000003" customHeight="1" x14ac:dyDescent="0.25">
      <c r="A72" s="57"/>
      <c r="B72" s="57"/>
      <c r="C72" s="40"/>
      <c r="D72" s="40"/>
      <c r="E72" s="39"/>
      <c r="F72" s="167"/>
      <c r="G72" s="57"/>
      <c r="H72" s="57"/>
      <c r="I72" s="167"/>
      <c r="J72" s="167"/>
      <c r="K72" s="167"/>
      <c r="L72" s="167"/>
      <c r="M72" s="40"/>
      <c r="N72" s="40"/>
      <c r="O72" s="40"/>
      <c r="P72" s="40"/>
      <c r="Q72" s="40"/>
      <c r="R72" s="40"/>
      <c r="S72" s="167"/>
      <c r="T72" s="167"/>
    </row>
    <row r="73" spans="1:20" ht="39.950000000000003" customHeight="1" x14ac:dyDescent="0.25">
      <c r="A73" s="57"/>
      <c r="B73" s="57"/>
      <c r="C73" s="40"/>
      <c r="D73" s="40"/>
      <c r="E73" s="39"/>
      <c r="F73" s="167"/>
      <c r="G73" s="57"/>
      <c r="H73" s="57"/>
      <c r="I73" s="167"/>
      <c r="J73" s="167"/>
      <c r="K73" s="167"/>
      <c r="L73" s="167"/>
      <c r="M73" s="40"/>
      <c r="N73" s="40"/>
      <c r="O73" s="40"/>
      <c r="P73" s="40"/>
      <c r="Q73" s="40"/>
      <c r="R73" s="40"/>
      <c r="S73" s="167"/>
      <c r="T73" s="167"/>
    </row>
    <row r="74" spans="1:20" ht="39.950000000000003" customHeight="1" x14ac:dyDescent="0.25">
      <c r="A74" s="57"/>
      <c r="B74" s="57"/>
      <c r="C74" s="40"/>
      <c r="D74" s="40"/>
      <c r="E74" s="39"/>
      <c r="F74" s="167"/>
      <c r="G74" s="57"/>
      <c r="H74" s="57"/>
      <c r="I74" s="167"/>
      <c r="J74" s="167"/>
      <c r="K74" s="167"/>
      <c r="L74" s="167"/>
      <c r="M74" s="40"/>
      <c r="N74" s="40"/>
      <c r="O74" s="40"/>
      <c r="P74" s="40"/>
      <c r="Q74" s="40"/>
      <c r="R74" s="40"/>
      <c r="S74" s="167"/>
      <c r="T74" s="167"/>
    </row>
    <row r="75" spans="1:20" ht="39.950000000000003" customHeight="1" x14ac:dyDescent="0.25">
      <c r="A75" s="57"/>
      <c r="B75" s="57"/>
      <c r="C75" s="40"/>
      <c r="D75" s="40"/>
      <c r="E75" s="39"/>
      <c r="F75" s="167"/>
      <c r="G75" s="57"/>
      <c r="H75" s="57"/>
      <c r="I75" s="167"/>
      <c r="J75" s="167"/>
      <c r="K75" s="167"/>
      <c r="L75" s="167"/>
      <c r="M75" s="40"/>
      <c r="N75" s="40"/>
      <c r="O75" s="40"/>
      <c r="P75" s="40"/>
      <c r="Q75" s="40"/>
      <c r="R75" s="40"/>
      <c r="S75" s="167"/>
      <c r="T75" s="167"/>
    </row>
    <row r="76" spans="1:20" ht="39.950000000000003" customHeight="1" x14ac:dyDescent="0.25">
      <c r="A76" s="57"/>
      <c r="B76" s="57"/>
      <c r="C76" s="40"/>
      <c r="D76" s="40"/>
      <c r="E76" s="39"/>
      <c r="F76" s="167"/>
      <c r="G76" s="57"/>
      <c r="H76" s="57"/>
      <c r="I76" s="167"/>
      <c r="J76" s="167"/>
      <c r="K76" s="167"/>
      <c r="L76" s="167"/>
      <c r="M76" s="40"/>
      <c r="N76" s="40"/>
      <c r="O76" s="40"/>
      <c r="P76" s="40"/>
      <c r="Q76" s="40"/>
      <c r="R76" s="40"/>
      <c r="S76" s="167"/>
      <c r="T76" s="167"/>
    </row>
    <row r="77" spans="1:20" ht="39.950000000000003" customHeight="1" x14ac:dyDescent="0.25">
      <c r="A77" s="57"/>
      <c r="B77" s="57"/>
      <c r="C77" s="40"/>
      <c r="D77" s="40"/>
      <c r="E77" s="39"/>
      <c r="F77" s="167"/>
      <c r="G77" s="57"/>
      <c r="H77" s="57"/>
      <c r="I77" s="167"/>
      <c r="J77" s="167"/>
      <c r="K77" s="167"/>
      <c r="L77" s="167"/>
      <c r="M77" s="40"/>
      <c r="N77" s="40"/>
      <c r="O77" s="40"/>
      <c r="P77" s="40"/>
      <c r="Q77" s="40"/>
      <c r="R77" s="40"/>
      <c r="S77" s="167"/>
      <c r="T77" s="167"/>
    </row>
    <row r="78" spans="1:20" ht="39.950000000000003" customHeight="1" x14ac:dyDescent="0.25">
      <c r="A78" s="57"/>
      <c r="B78" s="57"/>
      <c r="C78" s="40"/>
      <c r="D78" s="40"/>
      <c r="E78" s="39"/>
      <c r="F78" s="167"/>
      <c r="G78" s="57"/>
      <c r="H78" s="57"/>
      <c r="I78" s="167"/>
      <c r="J78" s="167"/>
      <c r="K78" s="167"/>
      <c r="L78" s="167"/>
      <c r="M78" s="40"/>
      <c r="N78" s="40"/>
      <c r="O78" s="40"/>
      <c r="P78" s="40"/>
      <c r="Q78" s="40"/>
      <c r="R78" s="40"/>
      <c r="S78" s="167"/>
      <c r="T78" s="167"/>
    </row>
    <row r="79" spans="1:20" ht="39.950000000000003" customHeight="1" x14ac:dyDescent="0.25">
      <c r="A79" s="57"/>
      <c r="B79" s="57"/>
      <c r="C79" s="40"/>
      <c r="D79" s="40"/>
      <c r="E79" s="39"/>
      <c r="F79" s="167"/>
      <c r="G79" s="57"/>
      <c r="H79" s="57"/>
      <c r="I79" s="167"/>
      <c r="J79" s="167"/>
      <c r="K79" s="167"/>
      <c r="L79" s="167"/>
      <c r="M79" s="40"/>
      <c r="N79" s="40"/>
      <c r="O79" s="40"/>
      <c r="P79" s="40"/>
      <c r="Q79" s="40"/>
      <c r="R79" s="40"/>
      <c r="S79" s="167"/>
      <c r="T79" s="167"/>
    </row>
    <row r="80" spans="1:20" ht="39.950000000000003" customHeight="1" x14ac:dyDescent="0.25">
      <c r="A80" s="57"/>
      <c r="B80" s="57"/>
      <c r="C80" s="40"/>
      <c r="D80" s="40"/>
      <c r="E80" s="39"/>
      <c r="F80" s="167"/>
      <c r="G80" s="57"/>
      <c r="H80" s="57"/>
      <c r="I80" s="167"/>
      <c r="J80" s="167"/>
      <c r="K80" s="167"/>
      <c r="L80" s="167"/>
      <c r="M80" s="40"/>
      <c r="N80" s="40"/>
      <c r="O80" s="40"/>
      <c r="P80" s="40"/>
      <c r="Q80" s="40"/>
      <c r="R80" s="40"/>
      <c r="S80" s="167"/>
      <c r="T80" s="167"/>
    </row>
    <row r="81" spans="1:20" ht="39.950000000000003" customHeight="1" x14ac:dyDescent="0.25">
      <c r="A81" s="57"/>
      <c r="B81" s="57"/>
      <c r="C81" s="40"/>
      <c r="D81" s="40"/>
      <c r="E81" s="39"/>
      <c r="F81" s="167"/>
      <c r="G81" s="57"/>
      <c r="H81" s="57"/>
      <c r="I81" s="167"/>
      <c r="J81" s="167"/>
      <c r="K81" s="167"/>
      <c r="L81" s="167"/>
      <c r="M81" s="40"/>
      <c r="N81" s="40"/>
      <c r="O81" s="40"/>
      <c r="P81" s="40"/>
      <c r="Q81" s="40"/>
      <c r="R81" s="40"/>
      <c r="S81" s="167"/>
      <c r="T81" s="167"/>
    </row>
    <row r="82" spans="1:20" ht="39.950000000000003" customHeight="1" x14ac:dyDescent="0.25">
      <c r="A82" s="57"/>
      <c r="B82" s="57"/>
      <c r="C82" s="40"/>
      <c r="D82" s="40"/>
      <c r="E82" s="39"/>
      <c r="F82" s="167"/>
      <c r="G82" s="57"/>
      <c r="H82" s="57"/>
      <c r="I82" s="167"/>
      <c r="J82" s="167"/>
      <c r="K82" s="167"/>
      <c r="L82" s="167"/>
      <c r="M82" s="40"/>
      <c r="N82" s="40"/>
      <c r="O82" s="40"/>
      <c r="P82" s="40"/>
      <c r="Q82" s="40"/>
      <c r="R82" s="40"/>
      <c r="S82" s="167"/>
      <c r="T82" s="167"/>
    </row>
    <row r="83" spans="1:20" ht="39.950000000000003" customHeight="1" x14ac:dyDescent="0.25">
      <c r="A83" s="57"/>
      <c r="B83" s="57"/>
      <c r="C83" s="40"/>
      <c r="D83" s="40"/>
      <c r="E83" s="39"/>
      <c r="F83" s="167"/>
      <c r="G83" s="57"/>
      <c r="H83" s="57"/>
      <c r="I83" s="167"/>
      <c r="J83" s="167"/>
      <c r="K83" s="167"/>
      <c r="L83" s="167"/>
      <c r="M83" s="40"/>
      <c r="N83" s="40"/>
      <c r="O83" s="40"/>
      <c r="P83" s="40"/>
      <c r="Q83" s="40"/>
      <c r="R83" s="40"/>
      <c r="S83" s="167"/>
      <c r="T83" s="167"/>
    </row>
    <row r="84" spans="1:20" ht="39.950000000000003" customHeight="1" x14ac:dyDescent="0.25">
      <c r="A84" s="57"/>
      <c r="B84" s="57"/>
      <c r="C84" s="40"/>
      <c r="D84" s="40"/>
      <c r="E84" s="39"/>
      <c r="F84" s="167"/>
      <c r="G84" s="57"/>
      <c r="H84" s="57"/>
      <c r="I84" s="167"/>
      <c r="J84" s="167"/>
      <c r="K84" s="167"/>
      <c r="L84" s="167"/>
      <c r="M84" s="40"/>
      <c r="N84" s="40"/>
      <c r="O84" s="40"/>
      <c r="P84" s="40"/>
      <c r="Q84" s="40"/>
      <c r="R84" s="40"/>
      <c r="S84" s="167"/>
      <c r="T84" s="167"/>
    </row>
    <row r="85" spans="1:20" ht="39.950000000000003" customHeight="1" x14ac:dyDescent="0.25">
      <c r="A85" s="57"/>
      <c r="B85" s="57"/>
      <c r="C85" s="40"/>
      <c r="D85" s="40"/>
      <c r="E85" s="39"/>
      <c r="F85" s="167"/>
      <c r="G85" s="57"/>
      <c r="H85" s="57"/>
      <c r="I85" s="167"/>
      <c r="J85" s="167"/>
      <c r="K85" s="167"/>
      <c r="L85" s="167"/>
      <c r="M85" s="40"/>
      <c r="N85" s="40"/>
      <c r="O85" s="40"/>
      <c r="P85" s="40"/>
      <c r="Q85" s="40"/>
      <c r="R85" s="40"/>
      <c r="S85" s="167"/>
      <c r="T85" s="167"/>
    </row>
    <row r="86" spans="1:20" ht="39.950000000000003" customHeight="1" x14ac:dyDescent="0.25">
      <c r="A86" s="57"/>
      <c r="B86" s="57"/>
      <c r="C86" s="40"/>
      <c r="D86" s="40"/>
      <c r="E86" s="39"/>
      <c r="F86" s="167"/>
      <c r="G86" s="57"/>
      <c r="H86" s="57"/>
      <c r="I86" s="167"/>
      <c r="J86" s="167"/>
      <c r="K86" s="167"/>
      <c r="L86" s="167"/>
      <c r="M86" s="40"/>
      <c r="N86" s="40"/>
      <c r="O86" s="40"/>
      <c r="P86" s="40"/>
      <c r="Q86" s="40"/>
      <c r="R86" s="40"/>
      <c r="S86" s="167"/>
      <c r="T86" s="167"/>
    </row>
    <row r="87" spans="1:20" ht="39.950000000000003" customHeight="1" x14ac:dyDescent="0.25">
      <c r="A87" s="57"/>
      <c r="B87" s="57"/>
      <c r="C87" s="40"/>
      <c r="D87" s="40"/>
      <c r="E87" s="39"/>
      <c r="F87" s="167"/>
      <c r="G87" s="57"/>
      <c r="H87" s="57"/>
      <c r="I87" s="167"/>
      <c r="J87" s="167"/>
      <c r="K87" s="167"/>
      <c r="L87" s="167"/>
      <c r="M87" s="40"/>
      <c r="N87" s="40"/>
      <c r="O87" s="40"/>
      <c r="P87" s="40"/>
      <c r="Q87" s="40"/>
      <c r="R87" s="40"/>
      <c r="S87" s="167"/>
      <c r="T87" s="167"/>
    </row>
    <row r="88" spans="1:20" ht="39.950000000000003" customHeight="1" x14ac:dyDescent="0.25">
      <c r="A88" s="57"/>
      <c r="B88" s="57"/>
      <c r="C88" s="40"/>
      <c r="D88" s="40"/>
      <c r="E88" s="39"/>
      <c r="F88" s="167"/>
      <c r="G88" s="57"/>
      <c r="H88" s="57"/>
      <c r="I88" s="167"/>
      <c r="J88" s="167"/>
      <c r="K88" s="167"/>
      <c r="L88" s="167"/>
      <c r="M88" s="40"/>
      <c r="N88" s="40"/>
      <c r="O88" s="40"/>
      <c r="P88" s="40"/>
      <c r="Q88" s="40"/>
      <c r="R88" s="40"/>
      <c r="S88" s="167"/>
      <c r="T88" s="167"/>
    </row>
    <row r="89" spans="1:20" ht="39.950000000000003" customHeight="1" x14ac:dyDescent="0.25">
      <c r="A89" s="57"/>
      <c r="B89" s="57"/>
      <c r="C89" s="40"/>
      <c r="D89" s="40"/>
      <c r="E89" s="39"/>
      <c r="F89" s="167"/>
      <c r="G89" s="57"/>
      <c r="H89" s="57"/>
      <c r="I89" s="167"/>
      <c r="J89" s="167"/>
      <c r="K89" s="167"/>
      <c r="L89" s="167"/>
      <c r="M89" s="40"/>
      <c r="N89" s="40"/>
      <c r="O89" s="40"/>
      <c r="P89" s="40"/>
      <c r="Q89" s="40"/>
      <c r="R89" s="40"/>
      <c r="S89" s="167"/>
      <c r="T89" s="167"/>
    </row>
    <row r="90" spans="1:20" ht="39.950000000000003" customHeight="1" x14ac:dyDescent="0.25">
      <c r="A90" s="57"/>
      <c r="B90" s="57"/>
      <c r="C90" s="40"/>
      <c r="D90" s="40"/>
      <c r="E90" s="39"/>
      <c r="F90" s="167"/>
      <c r="G90" s="57"/>
      <c r="H90" s="57"/>
      <c r="I90" s="167"/>
      <c r="J90" s="167"/>
      <c r="K90" s="167"/>
      <c r="L90" s="167"/>
      <c r="M90" s="40"/>
      <c r="N90" s="40"/>
      <c r="O90" s="40"/>
      <c r="P90" s="40"/>
      <c r="Q90" s="40"/>
      <c r="R90" s="40"/>
      <c r="S90" s="167"/>
      <c r="T90" s="167"/>
    </row>
    <row r="91" spans="1:20" ht="39.950000000000003" customHeight="1" x14ac:dyDescent="0.25">
      <c r="A91" s="57"/>
      <c r="B91" s="57"/>
      <c r="C91" s="40"/>
      <c r="D91" s="40"/>
      <c r="E91" s="39"/>
      <c r="F91" s="167"/>
      <c r="G91" s="57"/>
      <c r="H91" s="57"/>
      <c r="I91" s="167"/>
      <c r="J91" s="167"/>
      <c r="K91" s="167"/>
      <c r="L91" s="167"/>
      <c r="M91" s="40"/>
      <c r="N91" s="40"/>
      <c r="O91" s="40"/>
      <c r="P91" s="40"/>
      <c r="Q91" s="40"/>
      <c r="R91" s="40"/>
      <c r="S91" s="167"/>
      <c r="T91" s="167"/>
    </row>
    <row r="92" spans="1:20" ht="39.950000000000003" customHeight="1" x14ac:dyDescent="0.25">
      <c r="A92" s="57"/>
      <c r="B92" s="57"/>
      <c r="C92" s="40"/>
      <c r="D92" s="40"/>
      <c r="E92" s="39"/>
      <c r="F92" s="167"/>
      <c r="G92" s="57"/>
      <c r="H92" s="57"/>
      <c r="I92" s="167"/>
      <c r="J92" s="167"/>
      <c r="K92" s="167"/>
      <c r="L92" s="167"/>
      <c r="M92" s="40"/>
      <c r="N92" s="40"/>
      <c r="O92" s="40"/>
      <c r="P92" s="40"/>
      <c r="Q92" s="40"/>
      <c r="R92" s="40"/>
      <c r="S92" s="167"/>
      <c r="T92" s="167"/>
    </row>
    <row r="93" spans="1:20" ht="39.950000000000003" customHeight="1" x14ac:dyDescent="0.25">
      <c r="A93" s="57"/>
      <c r="B93" s="57"/>
      <c r="C93" s="40"/>
      <c r="D93" s="40"/>
      <c r="E93" s="39"/>
      <c r="F93" s="167"/>
      <c r="G93" s="57"/>
      <c r="H93" s="57"/>
      <c r="I93" s="167"/>
      <c r="J93" s="167"/>
      <c r="K93" s="167"/>
      <c r="L93" s="167"/>
      <c r="M93" s="40"/>
      <c r="N93" s="40"/>
      <c r="O93" s="40"/>
      <c r="P93" s="40"/>
      <c r="Q93" s="40"/>
      <c r="R93" s="40"/>
      <c r="S93" s="167"/>
      <c r="T93" s="167"/>
    </row>
    <row r="94" spans="1:20" ht="39.950000000000003" customHeight="1" x14ac:dyDescent="0.25">
      <c r="A94" s="57"/>
      <c r="B94" s="57"/>
      <c r="C94" s="40"/>
      <c r="D94" s="40"/>
      <c r="E94" s="39"/>
      <c r="F94" s="167"/>
      <c r="G94" s="57"/>
      <c r="H94" s="57"/>
      <c r="I94" s="167"/>
      <c r="J94" s="167"/>
      <c r="K94" s="167"/>
      <c r="L94" s="167"/>
      <c r="M94" s="40"/>
      <c r="N94" s="40"/>
      <c r="O94" s="40"/>
      <c r="P94" s="40"/>
      <c r="Q94" s="40"/>
      <c r="R94" s="40"/>
      <c r="S94" s="167"/>
      <c r="T94" s="167"/>
    </row>
    <row r="95" spans="1:20" ht="39.950000000000003" customHeight="1" x14ac:dyDescent="0.25">
      <c r="A95" s="57"/>
      <c r="B95" s="57"/>
      <c r="C95" s="40"/>
      <c r="D95" s="40"/>
      <c r="E95" s="39"/>
      <c r="F95" s="167"/>
      <c r="G95" s="57"/>
      <c r="H95" s="57"/>
      <c r="I95" s="167"/>
      <c r="J95" s="167"/>
      <c r="K95" s="167"/>
      <c r="L95" s="167"/>
      <c r="M95" s="40"/>
      <c r="N95" s="40"/>
      <c r="O95" s="40"/>
      <c r="P95" s="40"/>
      <c r="Q95" s="40"/>
      <c r="R95" s="40"/>
      <c r="S95" s="167"/>
      <c r="T95" s="167"/>
    </row>
    <row r="96" spans="1:20" ht="39.950000000000003" customHeight="1" x14ac:dyDescent="0.25">
      <c r="A96" s="57"/>
      <c r="B96" s="57"/>
      <c r="C96" s="40"/>
      <c r="D96" s="40"/>
      <c r="E96" s="39"/>
      <c r="F96" s="167"/>
      <c r="G96" s="57"/>
      <c r="H96" s="57"/>
      <c r="I96" s="167"/>
      <c r="J96" s="167"/>
      <c r="K96" s="167"/>
      <c r="L96" s="167"/>
      <c r="M96" s="40"/>
      <c r="N96" s="40"/>
      <c r="O96" s="40"/>
      <c r="P96" s="40"/>
      <c r="Q96" s="40"/>
      <c r="R96" s="40"/>
      <c r="S96" s="167"/>
      <c r="T96" s="167"/>
    </row>
    <row r="97" spans="1:20" ht="39.950000000000003" customHeight="1" x14ac:dyDescent="0.25">
      <c r="A97" s="57"/>
      <c r="B97" s="57"/>
      <c r="C97" s="40"/>
      <c r="D97" s="40"/>
      <c r="E97" s="39"/>
      <c r="F97" s="167"/>
      <c r="G97" s="57"/>
      <c r="H97" s="57"/>
      <c r="I97" s="167"/>
      <c r="J97" s="167"/>
      <c r="K97" s="167"/>
      <c r="L97" s="167"/>
      <c r="M97" s="40"/>
      <c r="N97" s="40"/>
      <c r="O97" s="40"/>
      <c r="P97" s="40"/>
      <c r="Q97" s="40"/>
      <c r="R97" s="40"/>
      <c r="S97" s="167"/>
      <c r="T97" s="167"/>
    </row>
    <row r="98" spans="1:20" ht="39.950000000000003" customHeight="1" x14ac:dyDescent="0.25">
      <c r="A98" s="167"/>
      <c r="B98" s="167"/>
      <c r="C98" s="167"/>
      <c r="D98" s="167"/>
      <c r="E98" s="167"/>
      <c r="F98" s="167"/>
      <c r="G98" s="167"/>
      <c r="H98" s="167"/>
      <c r="I98" s="167"/>
      <c r="J98" s="167"/>
      <c r="K98" s="167"/>
      <c r="L98" s="167"/>
      <c r="M98" s="167"/>
      <c r="N98" s="167"/>
      <c r="O98" s="167"/>
      <c r="P98" s="167"/>
      <c r="Q98" s="167"/>
      <c r="R98" s="167"/>
      <c r="S98" s="167"/>
      <c r="T98" s="167"/>
    </row>
    <row r="99" spans="1:20" ht="39.950000000000003" customHeight="1" x14ac:dyDescent="0.25">
      <c r="A99" s="56"/>
      <c r="B99" s="56"/>
      <c r="C99" s="56"/>
      <c r="D99" s="57"/>
      <c r="E99" s="56"/>
      <c r="F99" s="56"/>
      <c r="G99" s="56"/>
      <c r="H99" s="56"/>
      <c r="I99" s="56"/>
      <c r="J99" s="56"/>
      <c r="K99" s="56"/>
      <c r="L99" s="56"/>
      <c r="M99" s="56"/>
      <c r="N99" s="56"/>
      <c r="O99" s="56"/>
      <c r="P99" s="56"/>
      <c r="Q99" s="56"/>
      <c r="R99" s="56"/>
      <c r="S99" s="56"/>
      <c r="T99" s="56"/>
    </row>
    <row r="100" spans="1:20" ht="39.950000000000003" customHeight="1" x14ac:dyDescent="0.25">
      <c r="A100" s="167"/>
      <c r="B100" s="57"/>
      <c r="C100" s="57"/>
      <c r="D100" s="57"/>
      <c r="E100" s="167"/>
      <c r="F100" s="167"/>
      <c r="G100" s="167"/>
      <c r="H100" s="167"/>
      <c r="I100" s="167"/>
      <c r="J100" s="167"/>
      <c r="K100" s="167"/>
      <c r="L100" s="167"/>
      <c r="M100" s="167"/>
      <c r="N100" s="167"/>
      <c r="O100" s="167"/>
      <c r="P100" s="167"/>
      <c r="Q100" s="167"/>
      <c r="R100" s="167"/>
      <c r="S100" s="167"/>
      <c r="T100" s="167"/>
    </row>
    <row r="101" spans="1:20" ht="39.950000000000003" customHeight="1" x14ac:dyDescent="0.25">
      <c r="A101" s="167"/>
      <c r="B101" s="57"/>
      <c r="C101" s="57"/>
      <c r="D101" s="57"/>
      <c r="E101" s="167"/>
      <c r="F101" s="167"/>
      <c r="G101" s="167"/>
      <c r="H101" s="167"/>
      <c r="I101" s="167"/>
      <c r="J101" s="167"/>
      <c r="K101" s="167"/>
      <c r="L101" s="167"/>
      <c r="M101" s="167"/>
      <c r="N101" s="167"/>
      <c r="O101" s="167"/>
      <c r="P101" s="167"/>
      <c r="Q101" s="167"/>
      <c r="R101" s="167"/>
      <c r="S101" s="167"/>
      <c r="T101" s="167"/>
    </row>
    <row r="102" spans="1:20" ht="39.950000000000003" customHeight="1" x14ac:dyDescent="0.25">
      <c r="A102" s="167"/>
      <c r="B102" s="57"/>
      <c r="C102" s="57"/>
      <c r="D102" s="57"/>
      <c r="E102" s="167"/>
      <c r="F102" s="167"/>
      <c r="G102" s="167"/>
      <c r="H102" s="167"/>
      <c r="I102" s="167"/>
      <c r="J102" s="167"/>
      <c r="K102" s="167"/>
      <c r="L102" s="167"/>
      <c r="M102" s="167"/>
      <c r="N102" s="167"/>
      <c r="O102" s="167"/>
      <c r="P102" s="167"/>
      <c r="Q102" s="167"/>
      <c r="R102" s="167"/>
      <c r="S102" s="167"/>
      <c r="T102" s="167"/>
    </row>
    <row r="103" spans="1:20" ht="39.950000000000003" customHeight="1" x14ac:dyDescent="0.25">
      <c r="A103" s="167"/>
      <c r="B103" s="57"/>
      <c r="C103" s="57"/>
      <c r="D103" s="57"/>
      <c r="E103" s="167"/>
      <c r="F103" s="167"/>
      <c r="G103" s="167"/>
      <c r="H103" s="167"/>
      <c r="I103" s="167"/>
      <c r="J103" s="167"/>
      <c r="K103" s="167"/>
      <c r="L103" s="167"/>
      <c r="M103" s="167"/>
      <c r="N103" s="167"/>
      <c r="O103" s="167"/>
      <c r="P103" s="167"/>
      <c r="Q103" s="167"/>
      <c r="R103" s="167"/>
      <c r="S103" s="167"/>
      <c r="T103" s="167"/>
    </row>
    <row r="104" spans="1:20" ht="39.950000000000003" customHeight="1" x14ac:dyDescent="0.25">
      <c r="A104" s="167"/>
      <c r="B104" s="57"/>
      <c r="C104" s="57"/>
      <c r="D104" s="57"/>
      <c r="E104" s="167"/>
      <c r="F104" s="167"/>
      <c r="G104" s="167"/>
      <c r="H104" s="167"/>
      <c r="I104" s="167"/>
      <c r="J104" s="167"/>
      <c r="K104" s="167"/>
      <c r="L104" s="167"/>
      <c r="M104" s="167"/>
      <c r="N104" s="167"/>
      <c r="O104" s="167"/>
      <c r="P104" s="167"/>
      <c r="Q104" s="167"/>
      <c r="R104" s="167"/>
      <c r="S104" s="167"/>
      <c r="T104" s="167"/>
    </row>
    <row r="105" spans="1:20" ht="39.950000000000003" customHeight="1" x14ac:dyDescent="0.25">
      <c r="A105" s="167"/>
      <c r="B105" s="57"/>
      <c r="C105" s="57"/>
      <c r="D105" s="57"/>
      <c r="E105" s="167"/>
      <c r="F105" s="167"/>
      <c r="G105" s="167"/>
      <c r="H105" s="167"/>
      <c r="I105" s="167"/>
      <c r="J105" s="167"/>
      <c r="K105" s="167"/>
      <c r="L105" s="167"/>
      <c r="M105" s="167"/>
      <c r="N105" s="167"/>
      <c r="O105" s="167"/>
      <c r="P105" s="167"/>
      <c r="Q105" s="167"/>
      <c r="R105" s="167"/>
      <c r="S105" s="167"/>
      <c r="T105" s="167"/>
    </row>
    <row r="106" spans="1:20" ht="39.950000000000003" customHeight="1" x14ac:dyDescent="0.25">
      <c r="A106" s="167"/>
      <c r="B106" s="57"/>
      <c r="C106" s="57"/>
      <c r="D106" s="57"/>
      <c r="E106" s="167"/>
      <c r="F106" s="167"/>
      <c r="G106" s="167"/>
      <c r="H106" s="167"/>
      <c r="I106" s="167"/>
      <c r="J106" s="167"/>
      <c r="K106" s="167"/>
      <c r="L106" s="167"/>
      <c r="M106" s="167"/>
      <c r="N106" s="167"/>
      <c r="O106" s="167"/>
      <c r="P106" s="167"/>
      <c r="Q106" s="167"/>
      <c r="R106" s="167"/>
      <c r="S106" s="167"/>
      <c r="T106" s="167"/>
    </row>
    <row r="107" spans="1:20" ht="39.950000000000003" customHeight="1" x14ac:dyDescent="0.25">
      <c r="A107" s="167"/>
      <c r="B107" s="57"/>
      <c r="C107" s="57"/>
      <c r="D107" s="57"/>
      <c r="E107" s="167"/>
      <c r="F107" s="167"/>
      <c r="G107" s="167"/>
      <c r="H107" s="167"/>
      <c r="I107" s="167"/>
      <c r="J107" s="167"/>
      <c r="K107" s="167"/>
      <c r="L107" s="167"/>
      <c r="M107" s="167"/>
      <c r="N107" s="167"/>
      <c r="O107" s="167"/>
      <c r="P107" s="167"/>
      <c r="Q107" s="167"/>
      <c r="R107" s="167"/>
      <c r="S107" s="167"/>
      <c r="T107" s="167"/>
    </row>
    <row r="108" spans="1:20" ht="39.950000000000003" customHeight="1" x14ac:dyDescent="0.25">
      <c r="A108" s="167"/>
      <c r="B108" s="57"/>
      <c r="C108" s="57"/>
      <c r="D108" s="57"/>
      <c r="E108" s="167"/>
      <c r="F108" s="167"/>
      <c r="G108" s="167"/>
      <c r="H108" s="167"/>
      <c r="I108" s="167"/>
      <c r="J108" s="167"/>
      <c r="K108" s="167"/>
      <c r="L108" s="167"/>
      <c r="M108" s="167"/>
      <c r="N108" s="167"/>
      <c r="O108" s="167"/>
      <c r="P108" s="167"/>
      <c r="Q108" s="167"/>
      <c r="R108" s="167"/>
      <c r="S108" s="167"/>
      <c r="T108" s="167"/>
    </row>
    <row r="109" spans="1:20" ht="39.950000000000003" customHeight="1" x14ac:dyDescent="0.25">
      <c r="A109" s="167"/>
      <c r="B109" s="57"/>
      <c r="C109" s="57"/>
      <c r="D109" s="57"/>
      <c r="E109" s="167"/>
      <c r="F109" s="167"/>
      <c r="G109" s="167"/>
      <c r="H109" s="167"/>
      <c r="I109" s="167"/>
      <c r="J109" s="167"/>
      <c r="K109" s="167"/>
      <c r="L109" s="167"/>
      <c r="M109" s="167"/>
      <c r="N109" s="167"/>
      <c r="O109" s="167"/>
      <c r="P109" s="167"/>
      <c r="Q109" s="167"/>
      <c r="R109" s="167"/>
      <c r="S109" s="167"/>
      <c r="T109" s="167"/>
    </row>
    <row r="110" spans="1:20" ht="39.950000000000003" customHeight="1" x14ac:dyDescent="0.25">
      <c r="A110" s="167"/>
      <c r="B110" s="57"/>
      <c r="C110" s="57"/>
      <c r="D110" s="57"/>
      <c r="E110" s="167"/>
      <c r="F110" s="167"/>
      <c r="G110" s="167"/>
      <c r="H110" s="167"/>
      <c r="I110" s="167"/>
      <c r="J110" s="167"/>
      <c r="K110" s="167"/>
      <c r="L110" s="167"/>
      <c r="M110" s="167"/>
      <c r="N110" s="167"/>
      <c r="O110" s="167"/>
      <c r="P110" s="167"/>
      <c r="Q110" s="167"/>
      <c r="R110" s="167"/>
      <c r="S110" s="167"/>
      <c r="T110" s="167"/>
    </row>
    <row r="111" spans="1:20" ht="39.950000000000003" customHeight="1" x14ac:dyDescent="0.25">
      <c r="A111" s="167"/>
      <c r="B111" s="57"/>
      <c r="C111" s="57"/>
      <c r="D111" s="57"/>
      <c r="E111" s="167"/>
      <c r="F111" s="167"/>
      <c r="G111" s="167"/>
      <c r="H111" s="167"/>
      <c r="I111" s="167"/>
      <c r="J111" s="167"/>
      <c r="K111" s="167"/>
      <c r="L111" s="167"/>
      <c r="M111" s="167"/>
      <c r="N111" s="167"/>
      <c r="O111" s="167"/>
      <c r="P111" s="167"/>
      <c r="Q111" s="167"/>
      <c r="R111" s="167"/>
      <c r="S111" s="167"/>
      <c r="T111" s="167"/>
    </row>
    <row r="112" spans="1:20" ht="39.950000000000003" customHeight="1" x14ac:dyDescent="0.25">
      <c r="A112" s="167"/>
      <c r="B112" s="57"/>
      <c r="C112" s="57"/>
      <c r="D112" s="57"/>
      <c r="E112" s="167"/>
      <c r="F112" s="167"/>
      <c r="G112" s="167"/>
      <c r="H112" s="167"/>
      <c r="I112" s="167"/>
      <c r="J112" s="167"/>
      <c r="K112" s="167"/>
      <c r="L112" s="167"/>
      <c r="M112" s="167"/>
      <c r="N112" s="167"/>
      <c r="O112" s="167"/>
      <c r="P112" s="167"/>
      <c r="Q112" s="167"/>
      <c r="R112" s="167"/>
      <c r="S112" s="167"/>
      <c r="T112" s="167"/>
    </row>
    <row r="113" spans="1:20" ht="39.950000000000003" customHeight="1" x14ac:dyDescent="0.25">
      <c r="A113" s="167"/>
      <c r="B113" s="57"/>
      <c r="C113" s="57"/>
      <c r="D113" s="57"/>
      <c r="E113" s="167"/>
      <c r="F113" s="167"/>
      <c r="G113" s="167"/>
      <c r="H113" s="167"/>
      <c r="I113" s="167"/>
      <c r="J113" s="167"/>
      <c r="K113" s="167"/>
      <c r="L113" s="167"/>
      <c r="M113" s="167"/>
      <c r="N113" s="167"/>
      <c r="O113" s="167"/>
      <c r="P113" s="167"/>
      <c r="Q113" s="167"/>
      <c r="R113" s="167"/>
      <c r="S113" s="167"/>
      <c r="T113" s="167"/>
    </row>
    <row r="114" spans="1:20" ht="39.950000000000003" customHeight="1" x14ac:dyDescent="0.25">
      <c r="A114" s="167"/>
      <c r="B114" s="57"/>
      <c r="C114" s="57"/>
      <c r="D114" s="57"/>
      <c r="E114" s="167"/>
      <c r="F114" s="167"/>
      <c r="G114" s="167"/>
      <c r="H114" s="167"/>
      <c r="I114" s="167"/>
      <c r="J114" s="167"/>
      <c r="K114" s="167"/>
      <c r="L114" s="167"/>
      <c r="M114" s="167"/>
      <c r="N114" s="167"/>
      <c r="O114" s="167"/>
      <c r="P114" s="167"/>
      <c r="Q114" s="167"/>
      <c r="R114" s="167"/>
      <c r="S114" s="167"/>
      <c r="T114" s="167"/>
    </row>
    <row r="115" spans="1:20" ht="39.950000000000003" customHeight="1" x14ac:dyDescent="0.25">
      <c r="A115" s="167"/>
      <c r="B115" s="57"/>
      <c r="C115" s="57"/>
      <c r="D115" s="57"/>
      <c r="E115" s="167"/>
      <c r="F115" s="167"/>
      <c r="G115" s="167"/>
      <c r="H115" s="167"/>
      <c r="I115" s="167"/>
      <c r="J115" s="167"/>
      <c r="K115" s="167"/>
      <c r="L115" s="167"/>
      <c r="M115" s="167"/>
      <c r="N115" s="167"/>
      <c r="O115" s="167"/>
      <c r="P115" s="167"/>
      <c r="Q115" s="167"/>
      <c r="R115" s="167"/>
      <c r="S115" s="167"/>
      <c r="T115" s="167"/>
    </row>
    <row r="116" spans="1:20" ht="39.950000000000003" customHeight="1" x14ac:dyDescent="0.25">
      <c r="A116" s="167"/>
      <c r="B116" s="57"/>
      <c r="C116" s="57"/>
      <c r="D116" s="57"/>
      <c r="E116" s="167"/>
      <c r="F116" s="167"/>
      <c r="G116" s="167"/>
      <c r="H116" s="167"/>
      <c r="I116" s="167"/>
      <c r="J116" s="167"/>
      <c r="K116" s="167"/>
      <c r="L116" s="167"/>
      <c r="M116" s="167"/>
      <c r="N116" s="167"/>
      <c r="O116" s="167"/>
      <c r="P116" s="167"/>
      <c r="Q116" s="167"/>
      <c r="R116" s="167"/>
      <c r="S116" s="167"/>
      <c r="T116" s="167"/>
    </row>
    <row r="117" spans="1:20" ht="39.950000000000003" customHeight="1" x14ac:dyDescent="0.25">
      <c r="A117" s="167"/>
      <c r="B117" s="57"/>
      <c r="C117" s="57"/>
      <c r="D117" s="57"/>
      <c r="E117" s="167"/>
      <c r="F117" s="167"/>
      <c r="G117" s="167"/>
      <c r="H117" s="167"/>
      <c r="I117" s="167"/>
      <c r="J117" s="167"/>
      <c r="K117" s="167"/>
      <c r="L117" s="167"/>
      <c r="M117" s="167"/>
      <c r="N117" s="167"/>
      <c r="O117" s="167"/>
      <c r="P117" s="167"/>
      <c r="Q117" s="167"/>
      <c r="R117" s="167"/>
      <c r="S117" s="167"/>
      <c r="T117" s="167"/>
    </row>
    <row r="118" spans="1:20" ht="39.950000000000003" customHeight="1" x14ac:dyDescent="0.25">
      <c r="A118" s="167"/>
      <c r="B118" s="57"/>
      <c r="C118" s="57"/>
      <c r="D118" s="57"/>
      <c r="E118" s="167"/>
      <c r="F118" s="167"/>
      <c r="G118" s="167"/>
      <c r="H118" s="167"/>
      <c r="I118" s="167"/>
      <c r="J118" s="167"/>
      <c r="K118" s="167"/>
      <c r="L118" s="167"/>
      <c r="M118" s="167"/>
      <c r="N118" s="167"/>
      <c r="O118" s="167"/>
      <c r="P118" s="167"/>
      <c r="Q118" s="167"/>
      <c r="R118" s="167"/>
      <c r="S118" s="167"/>
      <c r="T118" s="167"/>
    </row>
    <row r="119" spans="1:20" ht="39.950000000000003" customHeight="1" x14ac:dyDescent="0.25">
      <c r="A119" s="167"/>
      <c r="B119" s="57"/>
      <c r="C119" s="57"/>
      <c r="D119" s="57"/>
      <c r="E119" s="167"/>
      <c r="F119" s="167"/>
      <c r="G119" s="167"/>
      <c r="H119" s="167"/>
      <c r="I119" s="167"/>
      <c r="J119" s="167"/>
      <c r="K119" s="167"/>
      <c r="L119" s="167"/>
      <c r="M119" s="167"/>
      <c r="N119" s="167"/>
      <c r="O119" s="167"/>
      <c r="P119" s="167"/>
      <c r="Q119" s="167"/>
      <c r="R119" s="167"/>
      <c r="S119" s="167"/>
      <c r="T119" s="167"/>
    </row>
    <row r="120" spans="1:20" ht="39.950000000000003" customHeight="1" x14ac:dyDescent="0.25">
      <c r="A120" s="167"/>
      <c r="B120" s="57"/>
      <c r="C120" s="57"/>
      <c r="D120" s="57"/>
      <c r="E120" s="167"/>
      <c r="F120" s="167"/>
      <c r="G120" s="167"/>
      <c r="H120" s="167"/>
      <c r="I120" s="167"/>
      <c r="J120" s="167"/>
      <c r="K120" s="167"/>
      <c r="L120" s="167"/>
      <c r="M120" s="167"/>
      <c r="N120" s="167"/>
      <c r="O120" s="167"/>
      <c r="P120" s="167"/>
      <c r="Q120" s="167"/>
      <c r="R120" s="167"/>
      <c r="S120" s="167"/>
      <c r="T120" s="167"/>
    </row>
    <row r="121" spans="1:20" ht="39.950000000000003" customHeight="1" x14ac:dyDescent="0.25">
      <c r="A121" s="167"/>
      <c r="B121" s="57"/>
      <c r="C121" s="57"/>
      <c r="D121" s="57"/>
      <c r="E121" s="167"/>
      <c r="F121" s="167"/>
      <c r="G121" s="167"/>
      <c r="H121" s="167"/>
      <c r="I121" s="167"/>
      <c r="J121" s="167"/>
      <c r="K121" s="167"/>
      <c r="L121" s="167"/>
      <c r="M121" s="167"/>
      <c r="N121" s="167"/>
      <c r="O121" s="167"/>
      <c r="P121" s="167"/>
      <c r="Q121" s="167"/>
      <c r="R121" s="167"/>
      <c r="S121" s="167"/>
      <c r="T121" s="167"/>
    </row>
    <row r="122" spans="1:20" ht="39.950000000000003" customHeight="1" x14ac:dyDescent="0.25">
      <c r="A122" s="167"/>
      <c r="B122" s="57"/>
      <c r="C122" s="57"/>
      <c r="D122" s="57"/>
      <c r="E122" s="167"/>
      <c r="F122" s="167"/>
      <c r="G122" s="167"/>
      <c r="H122" s="167"/>
      <c r="I122" s="167"/>
      <c r="J122" s="167"/>
      <c r="K122" s="167"/>
      <c r="L122" s="167"/>
      <c r="M122" s="167"/>
      <c r="N122" s="167"/>
      <c r="O122" s="167"/>
      <c r="P122" s="167"/>
      <c r="Q122" s="167"/>
      <c r="R122" s="167"/>
      <c r="S122" s="167"/>
      <c r="T122" s="167"/>
    </row>
    <row r="123" spans="1:20" ht="39.950000000000003" customHeight="1" x14ac:dyDescent="0.25">
      <c r="A123" s="167"/>
      <c r="B123" s="57"/>
      <c r="C123" s="57"/>
      <c r="D123" s="57"/>
      <c r="E123" s="167"/>
      <c r="F123" s="167"/>
      <c r="G123" s="167"/>
      <c r="H123" s="167"/>
      <c r="I123" s="167"/>
      <c r="J123" s="167"/>
      <c r="K123" s="167"/>
      <c r="L123" s="167"/>
      <c r="M123" s="167"/>
      <c r="N123" s="167"/>
      <c r="O123" s="167"/>
      <c r="P123" s="167"/>
      <c r="Q123" s="167"/>
      <c r="R123" s="167"/>
      <c r="S123" s="167"/>
      <c r="T123" s="167"/>
    </row>
    <row r="124" spans="1:20" ht="39.950000000000003" customHeight="1" x14ac:dyDescent="0.25">
      <c r="A124" s="167"/>
      <c r="B124" s="57"/>
      <c r="C124" s="57"/>
      <c r="D124" s="57"/>
      <c r="E124" s="167"/>
      <c r="F124" s="167"/>
      <c r="G124" s="167"/>
      <c r="H124" s="167"/>
      <c r="I124" s="167"/>
      <c r="J124" s="167"/>
      <c r="K124" s="167"/>
      <c r="L124" s="167"/>
      <c r="M124" s="167"/>
      <c r="N124" s="167"/>
      <c r="O124" s="167"/>
      <c r="P124" s="167"/>
      <c r="Q124" s="167"/>
      <c r="R124" s="167"/>
      <c r="S124" s="167"/>
      <c r="T124" s="167"/>
    </row>
    <row r="125" spans="1:20" ht="39.950000000000003" customHeight="1" x14ac:dyDescent="0.25">
      <c r="A125" s="167"/>
      <c r="B125" s="57"/>
      <c r="C125" s="57"/>
      <c r="D125" s="57"/>
      <c r="E125" s="167"/>
      <c r="F125" s="167"/>
      <c r="G125" s="167"/>
      <c r="H125" s="167"/>
      <c r="I125" s="167"/>
      <c r="J125" s="167"/>
      <c r="K125" s="167"/>
      <c r="L125" s="167"/>
      <c r="M125" s="167"/>
      <c r="N125" s="167"/>
      <c r="O125" s="167"/>
      <c r="P125" s="167"/>
      <c r="Q125" s="167"/>
      <c r="R125" s="167"/>
      <c r="S125" s="167"/>
      <c r="T125" s="167"/>
    </row>
    <row r="126" spans="1:20" ht="39.950000000000003" customHeight="1" x14ac:dyDescent="0.25">
      <c r="A126" s="167"/>
      <c r="B126" s="57"/>
      <c r="C126" s="57"/>
      <c r="D126" s="57"/>
      <c r="E126" s="167"/>
      <c r="F126" s="167"/>
      <c r="G126" s="167"/>
      <c r="H126" s="167"/>
      <c r="I126" s="167"/>
      <c r="J126" s="167"/>
      <c r="K126" s="167"/>
      <c r="L126" s="167"/>
      <c r="M126" s="167"/>
      <c r="N126" s="167"/>
      <c r="O126" s="167"/>
      <c r="P126" s="167"/>
      <c r="Q126" s="167"/>
      <c r="R126" s="167"/>
      <c r="S126" s="167"/>
      <c r="T126" s="167"/>
    </row>
    <row r="127" spans="1:20" ht="39.950000000000003" customHeight="1" x14ac:dyDescent="0.25">
      <c r="A127" s="167"/>
      <c r="B127" s="57"/>
      <c r="C127" s="57"/>
      <c r="D127" s="57"/>
      <c r="E127" s="167"/>
      <c r="F127" s="167"/>
      <c r="G127" s="167"/>
      <c r="H127" s="167"/>
      <c r="I127" s="167"/>
      <c r="J127" s="167"/>
      <c r="K127" s="167"/>
      <c r="L127" s="167"/>
      <c r="M127" s="167"/>
      <c r="N127" s="167"/>
      <c r="O127" s="167"/>
      <c r="P127" s="167"/>
      <c r="Q127" s="167"/>
      <c r="R127" s="167"/>
      <c r="S127" s="167"/>
      <c r="T127" s="167"/>
    </row>
    <row r="128" spans="1:20" ht="39.950000000000003" customHeight="1" x14ac:dyDescent="0.25">
      <c r="A128" s="167"/>
      <c r="B128" s="57"/>
      <c r="C128" s="57"/>
      <c r="D128" s="57"/>
      <c r="E128" s="167"/>
      <c r="F128" s="167"/>
      <c r="G128" s="167"/>
      <c r="H128" s="167"/>
      <c r="I128" s="167"/>
      <c r="J128" s="167"/>
      <c r="K128" s="167"/>
      <c r="L128" s="167"/>
      <c r="M128" s="167"/>
      <c r="N128" s="167"/>
      <c r="O128" s="167"/>
      <c r="P128" s="167"/>
      <c r="Q128" s="167"/>
      <c r="R128" s="167"/>
      <c r="S128" s="167"/>
      <c r="T128" s="167"/>
    </row>
    <row r="129" spans="1:20" ht="39.950000000000003" customHeight="1" x14ac:dyDescent="0.25">
      <c r="A129" s="167"/>
      <c r="B129" s="57"/>
      <c r="C129" s="57"/>
      <c r="D129" s="57"/>
      <c r="E129" s="167"/>
      <c r="F129" s="167"/>
      <c r="G129" s="167"/>
      <c r="H129" s="167"/>
      <c r="I129" s="167"/>
      <c r="J129" s="167"/>
      <c r="K129" s="167"/>
      <c r="L129" s="167"/>
      <c r="M129" s="167"/>
      <c r="N129" s="167"/>
      <c r="O129" s="167"/>
      <c r="P129" s="167"/>
      <c r="Q129" s="167"/>
      <c r="R129" s="167"/>
      <c r="S129" s="167"/>
      <c r="T129" s="167"/>
    </row>
    <row r="130" spans="1:20" ht="39.950000000000003" customHeight="1" x14ac:dyDescent="0.25">
      <c r="A130" s="167"/>
      <c r="B130" s="57"/>
      <c r="C130" s="57"/>
      <c r="D130" s="57"/>
      <c r="E130" s="167"/>
      <c r="F130" s="167"/>
      <c r="G130" s="167"/>
      <c r="H130" s="167"/>
      <c r="I130" s="167"/>
      <c r="J130" s="167"/>
      <c r="K130" s="167"/>
      <c r="L130" s="167"/>
      <c r="M130" s="167"/>
      <c r="N130" s="167"/>
      <c r="O130" s="167"/>
      <c r="P130" s="167"/>
      <c r="Q130" s="167"/>
      <c r="R130" s="167"/>
      <c r="S130" s="167"/>
      <c r="T130" s="167"/>
    </row>
    <row r="131" spans="1:20" ht="39.950000000000003" customHeight="1" x14ac:dyDescent="0.25">
      <c r="A131" s="167"/>
      <c r="B131" s="57"/>
      <c r="C131" s="57"/>
      <c r="D131" s="57"/>
      <c r="E131" s="167"/>
      <c r="F131" s="167"/>
      <c r="G131" s="167"/>
      <c r="H131" s="167"/>
      <c r="I131" s="167"/>
      <c r="J131" s="167"/>
      <c r="K131" s="167"/>
      <c r="L131" s="167"/>
      <c r="M131" s="167"/>
      <c r="N131" s="167"/>
      <c r="O131" s="167"/>
      <c r="P131" s="167"/>
      <c r="Q131" s="167"/>
      <c r="R131" s="167"/>
      <c r="S131" s="167"/>
      <c r="T131" s="167"/>
    </row>
    <row r="132" spans="1:20" ht="39.950000000000003" customHeight="1" x14ac:dyDescent="0.25">
      <c r="A132" s="167"/>
      <c r="B132" s="57"/>
      <c r="C132" s="57"/>
      <c r="D132" s="57"/>
      <c r="E132" s="167"/>
      <c r="F132" s="167"/>
      <c r="G132" s="167"/>
      <c r="H132" s="167"/>
      <c r="I132" s="167"/>
      <c r="J132" s="167"/>
      <c r="K132" s="167"/>
      <c r="L132" s="167"/>
      <c r="M132" s="167"/>
      <c r="N132" s="167"/>
      <c r="O132" s="167"/>
      <c r="P132" s="167"/>
      <c r="Q132" s="167"/>
      <c r="R132" s="167"/>
      <c r="S132" s="167"/>
      <c r="T132" s="167"/>
    </row>
    <row r="133" spans="1:20" ht="39.950000000000003" customHeight="1" x14ac:dyDescent="0.25">
      <c r="A133" s="167"/>
      <c r="B133" s="57"/>
      <c r="C133" s="57"/>
      <c r="D133" s="57"/>
      <c r="E133" s="167"/>
      <c r="F133" s="167"/>
      <c r="G133" s="167"/>
      <c r="H133" s="167"/>
      <c r="I133" s="167"/>
      <c r="J133" s="167"/>
      <c r="K133" s="167"/>
      <c r="L133" s="167"/>
      <c r="M133" s="167"/>
      <c r="N133" s="167"/>
      <c r="O133" s="167"/>
      <c r="P133" s="167"/>
      <c r="Q133" s="167"/>
      <c r="R133" s="167"/>
      <c r="S133" s="167"/>
      <c r="T133" s="167"/>
    </row>
    <row r="134" spans="1:20" ht="39.950000000000003" customHeight="1" x14ac:dyDescent="0.25">
      <c r="A134" s="167"/>
      <c r="B134" s="57"/>
      <c r="C134" s="57"/>
      <c r="D134" s="57"/>
      <c r="E134" s="167"/>
      <c r="F134" s="167"/>
      <c r="G134" s="167"/>
      <c r="H134" s="167"/>
      <c r="I134" s="167"/>
      <c r="J134" s="167"/>
      <c r="K134" s="167"/>
      <c r="L134" s="167"/>
      <c r="M134" s="167"/>
      <c r="N134" s="167"/>
      <c r="O134" s="167"/>
      <c r="P134" s="167"/>
      <c r="Q134" s="167"/>
      <c r="R134" s="167"/>
      <c r="S134" s="167"/>
      <c r="T134" s="167"/>
    </row>
    <row r="135" spans="1:20" ht="39.950000000000003" customHeight="1" x14ac:dyDescent="0.25">
      <c r="A135" s="167"/>
      <c r="B135" s="57"/>
      <c r="C135" s="57"/>
      <c r="D135" s="57"/>
      <c r="E135" s="167"/>
      <c r="F135" s="167"/>
      <c r="G135" s="167"/>
      <c r="H135" s="167"/>
      <c r="I135" s="167"/>
      <c r="J135" s="167"/>
      <c r="K135" s="167"/>
      <c r="L135" s="167"/>
      <c r="M135" s="167"/>
      <c r="N135" s="167"/>
      <c r="O135" s="167"/>
      <c r="P135" s="167"/>
      <c r="Q135" s="167"/>
      <c r="R135" s="167"/>
      <c r="S135" s="167"/>
      <c r="T135" s="167"/>
    </row>
    <row r="136" spans="1:20" ht="39.950000000000003" customHeight="1" x14ac:dyDescent="0.25">
      <c r="A136" s="167"/>
      <c r="B136" s="57"/>
      <c r="C136" s="57"/>
      <c r="D136" s="57"/>
      <c r="E136" s="167"/>
      <c r="F136" s="167"/>
      <c r="G136" s="167"/>
      <c r="H136" s="167"/>
      <c r="I136" s="167"/>
      <c r="J136" s="167"/>
      <c r="K136" s="167"/>
      <c r="L136" s="167"/>
      <c r="M136" s="167"/>
      <c r="N136" s="167"/>
      <c r="O136" s="167"/>
      <c r="P136" s="167"/>
      <c r="Q136" s="167"/>
      <c r="R136" s="167"/>
      <c r="S136" s="167"/>
      <c r="T136" s="167"/>
    </row>
    <row r="137" spans="1:20" ht="39.950000000000003" customHeight="1" x14ac:dyDescent="0.25">
      <c r="A137" s="167"/>
      <c r="B137" s="57"/>
      <c r="C137" s="57"/>
      <c r="D137" s="57"/>
      <c r="E137" s="167"/>
      <c r="F137" s="167"/>
      <c r="G137" s="167"/>
      <c r="H137" s="167"/>
      <c r="I137" s="167"/>
      <c r="J137" s="167"/>
      <c r="K137" s="167"/>
      <c r="L137" s="167"/>
      <c r="M137" s="167"/>
      <c r="N137" s="167"/>
      <c r="O137" s="167"/>
      <c r="P137" s="167"/>
      <c r="Q137" s="167"/>
      <c r="R137" s="167"/>
      <c r="S137" s="167"/>
      <c r="T137" s="167"/>
    </row>
    <row r="138" spans="1:20" ht="39.950000000000003" customHeight="1" x14ac:dyDescent="0.25">
      <c r="A138" s="167"/>
      <c r="B138" s="57"/>
      <c r="C138" s="57"/>
      <c r="D138" s="57"/>
      <c r="E138" s="167"/>
      <c r="F138" s="167"/>
      <c r="G138" s="167"/>
      <c r="H138" s="167"/>
      <c r="I138" s="167"/>
      <c r="J138" s="167"/>
      <c r="K138" s="167"/>
      <c r="L138" s="167"/>
      <c r="M138" s="167"/>
      <c r="N138" s="167"/>
      <c r="O138" s="167"/>
      <c r="P138" s="167"/>
      <c r="Q138" s="167"/>
      <c r="R138" s="167"/>
      <c r="S138" s="167"/>
      <c r="T138" s="167"/>
    </row>
    <row r="139" spans="1:20" ht="39.950000000000003" customHeight="1" x14ac:dyDescent="0.25">
      <c r="A139" s="167"/>
      <c r="B139" s="57"/>
      <c r="C139" s="57"/>
      <c r="D139" s="57"/>
      <c r="E139" s="167"/>
      <c r="F139" s="167"/>
      <c r="G139" s="167"/>
      <c r="H139" s="167"/>
      <c r="I139" s="167"/>
      <c r="J139" s="167"/>
      <c r="K139" s="167"/>
      <c r="L139" s="167"/>
      <c r="M139" s="167"/>
      <c r="N139" s="167"/>
      <c r="O139" s="167"/>
      <c r="P139" s="167"/>
      <c r="Q139" s="167"/>
      <c r="R139" s="167"/>
      <c r="S139" s="167"/>
      <c r="T139" s="167"/>
    </row>
    <row r="140" spans="1:20" ht="39.950000000000003" customHeight="1" x14ac:dyDescent="0.25">
      <c r="A140" s="167"/>
      <c r="B140" s="57"/>
      <c r="C140" s="57"/>
      <c r="D140" s="57"/>
      <c r="E140" s="167"/>
      <c r="F140" s="167"/>
      <c r="G140" s="167"/>
      <c r="H140" s="167"/>
      <c r="I140" s="167"/>
      <c r="J140" s="167"/>
      <c r="K140" s="167"/>
      <c r="L140" s="167"/>
      <c r="M140" s="167"/>
      <c r="N140" s="167"/>
      <c r="O140" s="167"/>
      <c r="P140" s="167"/>
      <c r="Q140" s="167"/>
      <c r="R140" s="167"/>
      <c r="S140" s="167"/>
      <c r="T140" s="167"/>
    </row>
    <row r="141" spans="1:20" ht="39.950000000000003" customHeight="1" x14ac:dyDescent="0.25">
      <c r="A141" s="167"/>
      <c r="B141" s="57"/>
      <c r="C141" s="57"/>
      <c r="D141" s="57"/>
      <c r="E141" s="167"/>
      <c r="F141" s="167"/>
      <c r="G141" s="167"/>
      <c r="H141" s="167"/>
      <c r="I141" s="167"/>
      <c r="J141" s="167"/>
      <c r="K141" s="167"/>
      <c r="L141" s="167"/>
      <c r="M141" s="167"/>
      <c r="N141" s="167"/>
      <c r="O141" s="167"/>
      <c r="P141" s="167"/>
      <c r="Q141" s="167"/>
      <c r="R141" s="167"/>
      <c r="S141" s="167"/>
      <c r="T141" s="167"/>
    </row>
    <row r="142" spans="1:20" ht="39.950000000000003" customHeight="1" x14ac:dyDescent="0.25">
      <c r="A142" s="167"/>
      <c r="B142" s="57"/>
      <c r="C142" s="57"/>
      <c r="D142" s="57"/>
      <c r="E142" s="167"/>
      <c r="F142" s="167"/>
      <c r="G142" s="167"/>
      <c r="H142" s="167"/>
      <c r="I142" s="167"/>
      <c r="J142" s="167"/>
      <c r="K142" s="167"/>
      <c r="L142" s="167"/>
      <c r="M142" s="167"/>
      <c r="N142" s="167"/>
      <c r="O142" s="167"/>
      <c r="P142" s="167"/>
      <c r="Q142" s="167"/>
      <c r="R142" s="167"/>
      <c r="S142" s="167"/>
      <c r="T142" s="167"/>
    </row>
    <row r="143" spans="1:20" ht="39.950000000000003" customHeight="1" x14ac:dyDescent="0.25">
      <c r="A143" s="167"/>
      <c r="B143" s="57"/>
      <c r="C143" s="57"/>
      <c r="D143" s="57"/>
      <c r="E143" s="167"/>
      <c r="F143" s="167"/>
      <c r="G143" s="167"/>
      <c r="H143" s="167"/>
      <c r="I143" s="167"/>
      <c r="J143" s="167"/>
      <c r="K143" s="167"/>
      <c r="L143" s="167"/>
      <c r="M143" s="167"/>
      <c r="N143" s="167"/>
      <c r="O143" s="167"/>
      <c r="P143" s="167"/>
      <c r="Q143" s="167"/>
      <c r="R143" s="167"/>
      <c r="S143" s="167"/>
      <c r="T143" s="167"/>
    </row>
    <row r="144" spans="1:20" ht="39.950000000000003" customHeight="1" x14ac:dyDescent="0.25">
      <c r="A144" s="167"/>
      <c r="B144" s="57"/>
      <c r="C144" s="57"/>
      <c r="D144" s="57"/>
      <c r="E144" s="167"/>
      <c r="F144" s="167"/>
      <c r="G144" s="167"/>
      <c r="H144" s="167"/>
      <c r="I144" s="167"/>
      <c r="J144" s="167"/>
      <c r="K144" s="167"/>
      <c r="L144" s="167"/>
      <c r="M144" s="167"/>
      <c r="N144" s="167"/>
      <c r="O144" s="167"/>
      <c r="P144" s="167"/>
      <c r="Q144" s="167"/>
      <c r="R144" s="167"/>
      <c r="S144" s="167"/>
      <c r="T144" s="167"/>
    </row>
    <row r="145" spans="1:20" ht="39.950000000000003" customHeight="1" x14ac:dyDescent="0.25">
      <c r="A145" s="167"/>
      <c r="B145" s="57"/>
      <c r="C145" s="57"/>
      <c r="D145" s="57"/>
      <c r="E145" s="167"/>
      <c r="F145" s="167"/>
      <c r="G145" s="167"/>
      <c r="H145" s="167"/>
      <c r="I145" s="167"/>
      <c r="J145" s="167"/>
      <c r="K145" s="167"/>
      <c r="L145" s="167"/>
      <c r="M145" s="167"/>
      <c r="N145" s="167"/>
      <c r="O145" s="167"/>
      <c r="P145" s="167"/>
      <c r="Q145" s="167"/>
      <c r="R145" s="167"/>
      <c r="S145" s="167"/>
      <c r="T145" s="167"/>
    </row>
    <row r="146" spans="1:20" ht="39.950000000000003" customHeight="1" x14ac:dyDescent="0.25">
      <c r="A146" s="167"/>
      <c r="B146" s="57"/>
      <c r="C146" s="57"/>
      <c r="D146" s="57"/>
      <c r="E146" s="167"/>
      <c r="F146" s="167"/>
      <c r="G146" s="167"/>
      <c r="H146" s="167"/>
      <c r="I146" s="167"/>
      <c r="J146" s="167"/>
      <c r="K146" s="167"/>
      <c r="L146" s="167"/>
      <c r="M146" s="167"/>
      <c r="N146" s="167"/>
      <c r="O146" s="167"/>
      <c r="P146" s="167"/>
      <c r="Q146" s="167"/>
      <c r="R146" s="167"/>
      <c r="S146" s="167"/>
      <c r="T146" s="167"/>
    </row>
    <row r="147" spans="1:20" ht="39.950000000000003" customHeight="1" x14ac:dyDescent="0.25">
      <c r="A147" s="167"/>
      <c r="B147" s="57"/>
      <c r="C147" s="57"/>
      <c r="D147" s="57"/>
      <c r="E147" s="167"/>
      <c r="F147" s="167"/>
      <c r="G147" s="167"/>
      <c r="H147" s="167"/>
      <c r="I147" s="167"/>
      <c r="J147" s="167"/>
      <c r="K147" s="167"/>
      <c r="L147" s="167"/>
      <c r="M147" s="167"/>
      <c r="N147" s="167"/>
      <c r="O147" s="167"/>
      <c r="P147" s="167"/>
      <c r="Q147" s="167"/>
      <c r="R147" s="167"/>
      <c r="S147" s="167"/>
      <c r="T147" s="167"/>
    </row>
    <row r="148" spans="1:20" ht="39.950000000000003" customHeight="1" x14ac:dyDescent="0.25">
      <c r="A148" s="167"/>
      <c r="B148" s="57"/>
      <c r="C148" s="57"/>
      <c r="D148" s="57"/>
      <c r="E148" s="167"/>
      <c r="F148" s="167"/>
      <c r="G148" s="167"/>
      <c r="H148" s="167"/>
      <c r="I148" s="167"/>
      <c r="J148" s="167"/>
      <c r="K148" s="167"/>
      <c r="L148" s="167"/>
      <c r="M148" s="167"/>
      <c r="N148" s="167"/>
      <c r="O148" s="167"/>
      <c r="P148" s="167"/>
      <c r="Q148" s="167"/>
      <c r="R148" s="167"/>
      <c r="S148" s="167"/>
      <c r="T148" s="167"/>
    </row>
    <row r="149" spans="1:20" ht="39.950000000000003" customHeight="1" x14ac:dyDescent="0.25">
      <c r="A149" s="167"/>
      <c r="B149" s="57"/>
      <c r="C149" s="57"/>
      <c r="D149" s="57"/>
      <c r="E149" s="167"/>
      <c r="F149" s="167"/>
      <c r="G149" s="167"/>
      <c r="H149" s="167"/>
      <c r="I149" s="167"/>
      <c r="J149" s="167"/>
      <c r="K149" s="167"/>
      <c r="L149" s="167"/>
      <c r="M149" s="167"/>
      <c r="N149" s="167"/>
      <c r="O149" s="167"/>
      <c r="P149" s="167"/>
      <c r="Q149" s="167"/>
      <c r="R149" s="167"/>
      <c r="S149" s="167"/>
      <c r="T149" s="167"/>
    </row>
    <row r="150" spans="1:20" ht="39.950000000000003" customHeight="1" x14ac:dyDescent="0.25">
      <c r="A150" s="167"/>
      <c r="B150" s="57"/>
      <c r="C150" s="57"/>
      <c r="D150" s="57"/>
      <c r="E150" s="167"/>
      <c r="F150" s="167"/>
      <c r="G150" s="167"/>
      <c r="H150" s="167"/>
      <c r="I150" s="167"/>
      <c r="J150" s="167"/>
      <c r="K150" s="167"/>
      <c r="L150" s="167"/>
      <c r="M150" s="167"/>
      <c r="N150" s="167"/>
      <c r="O150" s="167"/>
      <c r="P150" s="167"/>
      <c r="Q150" s="167"/>
      <c r="R150" s="167"/>
      <c r="S150" s="167"/>
      <c r="T150" s="167"/>
    </row>
    <row r="151" spans="1:20" ht="39.950000000000003" customHeight="1" x14ac:dyDescent="0.25">
      <c r="A151" s="167"/>
      <c r="B151" s="57"/>
      <c r="C151" s="57"/>
      <c r="D151" s="57"/>
      <c r="E151" s="167"/>
      <c r="F151" s="167"/>
      <c r="G151" s="167"/>
      <c r="H151" s="167"/>
      <c r="I151" s="167"/>
      <c r="J151" s="167"/>
      <c r="K151" s="167"/>
      <c r="L151" s="167"/>
      <c r="M151" s="167"/>
      <c r="N151" s="167"/>
      <c r="O151" s="167"/>
      <c r="P151" s="167"/>
      <c r="Q151" s="167"/>
      <c r="R151" s="167"/>
      <c r="S151" s="167"/>
      <c r="T151" s="167"/>
    </row>
    <row r="152" spans="1:20" ht="39.950000000000003" customHeight="1" x14ac:dyDescent="0.25">
      <c r="A152" s="167"/>
      <c r="B152" s="57"/>
      <c r="C152" s="57"/>
      <c r="D152" s="57"/>
      <c r="E152" s="167"/>
      <c r="F152" s="167"/>
      <c r="G152" s="167"/>
      <c r="H152" s="167"/>
      <c r="I152" s="167"/>
      <c r="J152" s="167"/>
      <c r="K152" s="167"/>
      <c r="L152" s="167"/>
      <c r="M152" s="167"/>
      <c r="N152" s="167"/>
      <c r="O152" s="167"/>
      <c r="P152" s="167"/>
      <c r="Q152" s="167"/>
      <c r="R152" s="167"/>
      <c r="S152" s="167"/>
      <c r="T152" s="167"/>
    </row>
    <row r="153" spans="1:20" ht="39.950000000000003" customHeight="1" x14ac:dyDescent="0.25">
      <c r="A153" s="167"/>
      <c r="B153" s="57"/>
      <c r="C153" s="57"/>
      <c r="D153" s="57"/>
      <c r="E153" s="167"/>
      <c r="F153" s="167"/>
      <c r="G153" s="167"/>
      <c r="H153" s="167"/>
      <c r="I153" s="167"/>
      <c r="J153" s="167"/>
      <c r="K153" s="167"/>
      <c r="L153" s="167"/>
      <c r="M153" s="167"/>
      <c r="N153" s="167"/>
      <c r="O153" s="167"/>
      <c r="P153" s="167"/>
      <c r="Q153" s="167"/>
      <c r="R153" s="167"/>
      <c r="S153" s="167"/>
      <c r="T153" s="167"/>
    </row>
    <row r="154" spans="1:20" ht="39.950000000000003" customHeight="1" x14ac:dyDescent="0.25">
      <c r="A154" s="167"/>
      <c r="B154" s="57"/>
      <c r="C154" s="57"/>
      <c r="D154" s="57"/>
      <c r="E154" s="167"/>
      <c r="F154" s="167"/>
      <c r="G154" s="167"/>
      <c r="H154" s="167"/>
      <c r="I154" s="167"/>
      <c r="J154" s="167"/>
      <c r="K154" s="167"/>
      <c r="L154" s="167"/>
      <c r="M154" s="167"/>
      <c r="N154" s="167"/>
      <c r="O154" s="167"/>
      <c r="P154" s="167"/>
      <c r="Q154" s="167"/>
      <c r="R154" s="167"/>
      <c r="S154" s="167"/>
      <c r="T154" s="167"/>
    </row>
    <row r="155" spans="1:20" ht="39.950000000000003" customHeight="1" x14ac:dyDescent="0.25">
      <c r="A155" s="167"/>
      <c r="B155" s="57"/>
      <c r="C155" s="57"/>
      <c r="D155" s="57"/>
      <c r="E155" s="167"/>
      <c r="F155" s="167"/>
      <c r="G155" s="167"/>
      <c r="H155" s="167"/>
      <c r="I155" s="167"/>
      <c r="J155" s="167"/>
      <c r="K155" s="167"/>
      <c r="L155" s="167"/>
      <c r="M155" s="167"/>
      <c r="N155" s="167"/>
      <c r="O155" s="167"/>
      <c r="P155" s="167"/>
      <c r="Q155" s="167"/>
      <c r="R155" s="167"/>
      <c r="S155" s="167"/>
      <c r="T155" s="167"/>
    </row>
    <row r="156" spans="1:20" ht="39.950000000000003" customHeight="1" x14ac:dyDescent="0.25">
      <c r="A156" s="167"/>
      <c r="B156" s="57"/>
      <c r="C156" s="57"/>
      <c r="D156" s="57"/>
      <c r="E156" s="167"/>
      <c r="F156" s="167"/>
      <c r="G156" s="167"/>
      <c r="H156" s="167"/>
      <c r="I156" s="167"/>
      <c r="J156" s="167"/>
      <c r="K156" s="167"/>
      <c r="L156" s="167"/>
      <c r="M156" s="167"/>
      <c r="N156" s="167"/>
      <c r="O156" s="167"/>
      <c r="P156" s="167"/>
      <c r="Q156" s="167"/>
      <c r="R156" s="167"/>
      <c r="S156" s="167"/>
      <c r="T156" s="167"/>
    </row>
    <row r="157" spans="1:20" ht="39.950000000000003" customHeight="1" x14ac:dyDescent="0.25">
      <c r="A157" s="167"/>
      <c r="B157" s="57"/>
      <c r="C157" s="57"/>
      <c r="D157" s="57"/>
      <c r="E157" s="167"/>
      <c r="F157" s="167"/>
      <c r="G157" s="167"/>
      <c r="H157" s="167"/>
      <c r="I157" s="167"/>
      <c r="J157" s="167"/>
      <c r="K157" s="167"/>
      <c r="L157" s="167"/>
      <c r="M157" s="167"/>
      <c r="N157" s="167"/>
      <c r="O157" s="167"/>
      <c r="P157" s="167"/>
      <c r="Q157" s="167"/>
      <c r="R157" s="167"/>
      <c r="S157" s="167"/>
      <c r="T157" s="167"/>
    </row>
    <row r="158" spans="1:20" ht="39.950000000000003" customHeight="1" x14ac:dyDescent="0.25">
      <c r="A158" s="167"/>
      <c r="B158" s="57"/>
      <c r="C158" s="57"/>
      <c r="D158" s="57"/>
      <c r="E158" s="167"/>
      <c r="F158" s="167"/>
      <c r="G158" s="167"/>
      <c r="H158" s="167"/>
      <c r="I158" s="167"/>
      <c r="J158" s="167"/>
      <c r="K158" s="167"/>
      <c r="L158" s="167"/>
      <c r="M158" s="167"/>
      <c r="N158" s="167"/>
      <c r="O158" s="167"/>
      <c r="P158" s="167"/>
      <c r="Q158" s="167"/>
      <c r="R158" s="167"/>
      <c r="S158" s="167"/>
      <c r="T158" s="167"/>
    </row>
    <row r="159" spans="1:20" ht="39.950000000000003" customHeight="1" x14ac:dyDescent="0.25">
      <c r="A159" s="167"/>
      <c r="B159" s="57"/>
      <c r="C159" s="57"/>
      <c r="D159" s="57"/>
      <c r="E159" s="167"/>
      <c r="F159" s="167"/>
      <c r="G159" s="167"/>
      <c r="H159" s="167"/>
      <c r="I159" s="167"/>
      <c r="J159" s="167"/>
      <c r="K159" s="167"/>
      <c r="L159" s="167"/>
      <c r="M159" s="167"/>
      <c r="N159" s="167"/>
      <c r="O159" s="167"/>
      <c r="P159" s="167"/>
      <c r="Q159" s="167"/>
      <c r="R159" s="167"/>
      <c r="S159" s="167"/>
      <c r="T159" s="167"/>
    </row>
    <row r="160" spans="1:20" ht="39.950000000000003" customHeight="1" x14ac:dyDescent="0.25">
      <c r="A160" s="167"/>
      <c r="B160" s="57"/>
      <c r="C160" s="57"/>
      <c r="D160" s="57"/>
      <c r="E160" s="167"/>
      <c r="F160" s="167"/>
      <c r="G160" s="167"/>
      <c r="H160" s="167"/>
      <c r="I160" s="167"/>
      <c r="J160" s="167"/>
      <c r="K160" s="167"/>
      <c r="L160" s="167"/>
      <c r="M160" s="167"/>
      <c r="N160" s="167"/>
      <c r="O160" s="167"/>
      <c r="P160" s="167"/>
      <c r="Q160" s="167"/>
      <c r="R160" s="167"/>
      <c r="S160" s="167"/>
      <c r="T160" s="167"/>
    </row>
    <row r="161" spans="1:20" ht="39.950000000000003" customHeight="1" x14ac:dyDescent="0.25">
      <c r="A161" s="167"/>
      <c r="B161" s="57"/>
      <c r="C161" s="57"/>
      <c r="D161" s="57"/>
      <c r="E161" s="167"/>
      <c r="F161" s="167"/>
      <c r="G161" s="167"/>
      <c r="H161" s="167"/>
      <c r="I161" s="167"/>
      <c r="J161" s="167"/>
      <c r="K161" s="167"/>
      <c r="L161" s="167"/>
      <c r="M161" s="167"/>
      <c r="N161" s="167"/>
      <c r="O161" s="167"/>
      <c r="P161" s="167"/>
      <c r="Q161" s="167"/>
      <c r="R161" s="167"/>
      <c r="S161" s="167"/>
      <c r="T161" s="167"/>
    </row>
    <row r="162" spans="1:20" ht="39.950000000000003" customHeight="1" x14ac:dyDescent="0.25">
      <c r="A162" s="167"/>
      <c r="B162" s="57"/>
      <c r="C162" s="57"/>
      <c r="D162" s="57"/>
      <c r="E162" s="167"/>
      <c r="F162" s="167"/>
      <c r="G162" s="167"/>
      <c r="H162" s="167"/>
      <c r="I162" s="167"/>
      <c r="J162" s="167"/>
      <c r="K162" s="167"/>
      <c r="L162" s="167"/>
      <c r="M162" s="167"/>
      <c r="N162" s="167"/>
      <c r="O162" s="167"/>
      <c r="P162" s="167"/>
      <c r="Q162" s="167"/>
      <c r="R162" s="167"/>
      <c r="S162" s="167"/>
      <c r="T162" s="167"/>
    </row>
    <row r="163" spans="1:20" ht="39.950000000000003" customHeight="1" x14ac:dyDescent="0.25">
      <c r="A163" s="167"/>
      <c r="B163" s="57"/>
      <c r="C163" s="57"/>
      <c r="D163" s="57"/>
      <c r="E163" s="167"/>
      <c r="F163" s="167"/>
      <c r="G163" s="167"/>
      <c r="H163" s="167"/>
      <c r="I163" s="167"/>
      <c r="J163" s="167"/>
      <c r="K163" s="167"/>
      <c r="L163" s="167"/>
      <c r="M163" s="167"/>
      <c r="N163" s="167"/>
      <c r="O163" s="167"/>
      <c r="P163" s="167"/>
      <c r="Q163" s="167"/>
      <c r="R163" s="167"/>
      <c r="S163" s="167"/>
      <c r="T163" s="167"/>
    </row>
    <row r="164" spans="1:20" ht="39.950000000000003" customHeight="1" x14ac:dyDescent="0.25">
      <c r="A164" s="167"/>
      <c r="B164" s="57"/>
      <c r="C164" s="57"/>
      <c r="D164" s="57"/>
      <c r="E164" s="167"/>
      <c r="F164" s="167"/>
      <c r="G164" s="167"/>
      <c r="H164" s="167"/>
      <c r="I164" s="167"/>
      <c r="J164" s="167"/>
      <c r="K164" s="167"/>
      <c r="L164" s="167"/>
      <c r="M164" s="167"/>
      <c r="N164" s="167"/>
      <c r="O164" s="167"/>
      <c r="P164" s="167"/>
      <c r="Q164" s="167"/>
      <c r="R164" s="167"/>
      <c r="S164" s="167"/>
      <c r="T164" s="167"/>
    </row>
    <row r="165" spans="1:20" ht="39.950000000000003" customHeight="1" x14ac:dyDescent="0.25">
      <c r="A165" s="167"/>
      <c r="B165" s="57"/>
      <c r="C165" s="57"/>
      <c r="D165" s="57"/>
      <c r="E165" s="167"/>
      <c r="F165" s="167"/>
      <c r="G165" s="167"/>
      <c r="H165" s="167"/>
      <c r="I165" s="167"/>
      <c r="J165" s="167"/>
      <c r="K165" s="167"/>
      <c r="L165" s="167"/>
      <c r="M165" s="167"/>
      <c r="N165" s="167"/>
      <c r="O165" s="167"/>
      <c r="P165" s="167"/>
      <c r="Q165" s="167"/>
      <c r="R165" s="167"/>
      <c r="S165" s="167"/>
      <c r="T165" s="167"/>
    </row>
    <row r="166" spans="1:20" ht="39.950000000000003" customHeight="1" x14ac:dyDescent="0.25">
      <c r="A166" s="167"/>
      <c r="B166" s="57"/>
      <c r="C166" s="57"/>
      <c r="D166" s="57"/>
      <c r="E166" s="167"/>
      <c r="F166" s="167"/>
      <c r="G166" s="167"/>
      <c r="H166" s="167"/>
      <c r="I166" s="167"/>
      <c r="J166" s="167"/>
      <c r="K166" s="167"/>
      <c r="L166" s="167"/>
      <c r="M166" s="167"/>
      <c r="N166" s="167"/>
      <c r="O166" s="167"/>
      <c r="P166" s="167"/>
      <c r="Q166" s="167"/>
      <c r="R166" s="167"/>
      <c r="S166" s="167"/>
      <c r="T166" s="167"/>
    </row>
    <row r="167" spans="1:20" ht="39.950000000000003" customHeight="1" x14ac:dyDescent="0.25">
      <c r="A167" s="167"/>
      <c r="B167" s="57"/>
      <c r="C167" s="57"/>
      <c r="D167" s="57"/>
      <c r="E167" s="167"/>
      <c r="F167" s="167"/>
      <c r="G167" s="167"/>
      <c r="H167" s="167"/>
      <c r="I167" s="167"/>
      <c r="J167" s="167"/>
      <c r="K167" s="167"/>
      <c r="L167" s="167"/>
      <c r="M167" s="167"/>
      <c r="N167" s="167"/>
      <c r="O167" s="167"/>
      <c r="P167" s="167"/>
      <c r="Q167" s="167"/>
      <c r="R167" s="167"/>
      <c r="S167" s="167"/>
      <c r="T167" s="167"/>
    </row>
    <row r="168" spans="1:20" ht="39.950000000000003" customHeight="1" x14ac:dyDescent="0.25">
      <c r="A168" s="167"/>
      <c r="B168" s="57"/>
      <c r="C168" s="57"/>
      <c r="D168" s="57"/>
      <c r="E168" s="167"/>
      <c r="F168" s="167"/>
      <c r="G168" s="167"/>
      <c r="H168" s="167"/>
      <c r="I168" s="167"/>
      <c r="J168" s="167"/>
      <c r="K168" s="167"/>
      <c r="L168" s="167"/>
      <c r="M168" s="167"/>
      <c r="N168" s="167"/>
      <c r="O168" s="167"/>
      <c r="P168" s="167"/>
      <c r="Q168" s="167"/>
      <c r="R168" s="167"/>
      <c r="S168" s="167"/>
      <c r="T168" s="167"/>
    </row>
    <row r="169" spans="1:20" ht="39.950000000000003" customHeight="1" x14ac:dyDescent="0.25">
      <c r="A169" s="167"/>
      <c r="B169" s="57"/>
      <c r="C169" s="57"/>
      <c r="D169" s="57"/>
      <c r="E169" s="167"/>
      <c r="F169" s="167"/>
      <c r="G169" s="167"/>
      <c r="H169" s="167"/>
      <c r="I169" s="167"/>
      <c r="J169" s="167"/>
      <c r="K169" s="167"/>
      <c r="L169" s="167"/>
      <c r="M169" s="167"/>
      <c r="N169" s="167"/>
      <c r="O169" s="167"/>
      <c r="P169" s="167"/>
      <c r="Q169" s="167"/>
      <c r="R169" s="167"/>
      <c r="S169" s="167"/>
      <c r="T169" s="167"/>
    </row>
    <row r="170" spans="1:20" ht="39.950000000000003" customHeight="1" x14ac:dyDescent="0.25">
      <c r="A170" s="167"/>
      <c r="B170" s="57"/>
      <c r="C170" s="57"/>
      <c r="D170" s="57"/>
      <c r="E170" s="167"/>
      <c r="F170" s="167"/>
      <c r="G170" s="167"/>
      <c r="H170" s="167"/>
      <c r="I170" s="167"/>
      <c r="J170" s="167"/>
      <c r="K170" s="167"/>
      <c r="L170" s="167"/>
      <c r="M170" s="167"/>
      <c r="N170" s="167"/>
      <c r="O170" s="167"/>
      <c r="P170" s="167"/>
      <c r="Q170" s="167"/>
      <c r="R170" s="167"/>
      <c r="S170" s="167"/>
      <c r="T170" s="167"/>
    </row>
    <row r="171" spans="1:20" ht="39.950000000000003" customHeight="1" x14ac:dyDescent="0.25">
      <c r="A171" s="167"/>
      <c r="B171" s="57"/>
      <c r="C171" s="57"/>
      <c r="D171" s="57"/>
      <c r="E171" s="167"/>
      <c r="F171" s="167"/>
      <c r="G171" s="167"/>
      <c r="H171" s="167"/>
      <c r="I171" s="167"/>
      <c r="J171" s="167"/>
      <c r="K171" s="167"/>
      <c r="L171" s="167"/>
      <c r="M171" s="167"/>
      <c r="N171" s="167"/>
      <c r="O171" s="167"/>
      <c r="P171" s="167"/>
      <c r="Q171" s="167"/>
      <c r="R171" s="167"/>
      <c r="S171" s="167"/>
      <c r="T171" s="167"/>
    </row>
    <row r="172" spans="1:20" ht="39.950000000000003" customHeight="1" x14ac:dyDescent="0.25">
      <c r="A172" s="167"/>
      <c r="B172" s="57"/>
      <c r="C172" s="57"/>
      <c r="D172" s="57"/>
      <c r="E172" s="167"/>
      <c r="F172" s="167"/>
      <c r="G172" s="167"/>
      <c r="H172" s="167"/>
      <c r="I172" s="167"/>
      <c r="J172" s="167"/>
      <c r="K172" s="167"/>
      <c r="L172" s="167"/>
      <c r="M172" s="167"/>
      <c r="N172" s="167"/>
      <c r="O172" s="167"/>
      <c r="P172" s="167"/>
      <c r="Q172" s="167"/>
      <c r="R172" s="167"/>
      <c r="S172" s="167"/>
      <c r="T172" s="167"/>
    </row>
    <row r="173" spans="1:20" ht="39.950000000000003" customHeight="1" x14ac:dyDescent="0.25">
      <c r="A173" s="167"/>
      <c r="B173" s="57"/>
      <c r="C173" s="57"/>
      <c r="D173" s="57"/>
      <c r="E173" s="167"/>
      <c r="F173" s="167"/>
      <c r="G173" s="167"/>
      <c r="H173" s="167"/>
      <c r="I173" s="167"/>
      <c r="J173" s="167"/>
      <c r="K173" s="167"/>
      <c r="L173" s="167"/>
      <c r="M173" s="167"/>
      <c r="N173" s="167"/>
      <c r="O173" s="167"/>
      <c r="P173" s="167"/>
      <c r="Q173" s="167"/>
      <c r="R173" s="167"/>
      <c r="S173" s="167"/>
      <c r="T173" s="167"/>
    </row>
    <row r="174" spans="1:20" ht="39.950000000000003" customHeight="1" x14ac:dyDescent="0.25">
      <c r="A174" s="167"/>
      <c r="B174" s="57"/>
      <c r="C174" s="57"/>
      <c r="D174" s="57"/>
      <c r="E174" s="167"/>
      <c r="F174" s="167"/>
      <c r="G174" s="167"/>
      <c r="H174" s="167"/>
      <c r="I174" s="167"/>
      <c r="J174" s="167"/>
      <c r="K174" s="167"/>
      <c r="L174" s="167"/>
      <c r="M174" s="167"/>
      <c r="N174" s="167"/>
      <c r="O174" s="167"/>
      <c r="P174" s="167"/>
      <c r="Q174" s="167"/>
      <c r="R174" s="167"/>
      <c r="S174" s="167"/>
      <c r="T174" s="167"/>
    </row>
    <row r="175" spans="1:20" ht="39.950000000000003" customHeight="1" x14ac:dyDescent="0.25">
      <c r="A175" s="167"/>
      <c r="B175" s="57"/>
      <c r="C175" s="57"/>
      <c r="D175" s="57"/>
      <c r="E175" s="167"/>
      <c r="F175" s="167"/>
      <c r="G175" s="167"/>
      <c r="H175" s="167"/>
      <c r="I175" s="167"/>
      <c r="J175" s="167"/>
      <c r="K175" s="167"/>
      <c r="L175" s="167"/>
      <c r="M175" s="167"/>
      <c r="N175" s="167"/>
      <c r="O175" s="167"/>
      <c r="P175" s="167"/>
      <c r="Q175" s="167"/>
      <c r="R175" s="167"/>
      <c r="S175" s="167"/>
      <c r="T175" s="167"/>
    </row>
    <row r="176" spans="1:20" ht="39.950000000000003" customHeight="1" x14ac:dyDescent="0.25">
      <c r="A176" s="167"/>
      <c r="B176" s="57"/>
      <c r="C176" s="57"/>
      <c r="D176" s="57"/>
      <c r="E176" s="167"/>
      <c r="F176" s="167"/>
      <c r="G176" s="167"/>
      <c r="H176" s="167"/>
      <c r="I176" s="167"/>
      <c r="J176" s="167"/>
      <c r="K176" s="167"/>
      <c r="L176" s="167"/>
      <c r="M176" s="167"/>
      <c r="N176" s="167"/>
      <c r="O176" s="167"/>
      <c r="P176" s="167"/>
      <c r="Q176" s="167"/>
      <c r="R176" s="167"/>
      <c r="S176" s="167"/>
      <c r="T176" s="167"/>
    </row>
    <row r="177" spans="1:20" ht="39.950000000000003" customHeight="1" x14ac:dyDescent="0.25">
      <c r="A177" s="167"/>
      <c r="B177" s="57"/>
      <c r="C177" s="57"/>
      <c r="D177" s="57"/>
      <c r="E177" s="167"/>
      <c r="F177" s="167"/>
      <c r="G177" s="167"/>
      <c r="H177" s="167"/>
      <c r="I177" s="167"/>
      <c r="J177" s="167"/>
      <c r="K177" s="167"/>
      <c r="L177" s="167"/>
      <c r="M177" s="167"/>
      <c r="N177" s="167"/>
      <c r="O177" s="167"/>
      <c r="P177" s="167"/>
      <c r="Q177" s="167"/>
      <c r="R177" s="167"/>
      <c r="S177" s="167"/>
      <c r="T177" s="167"/>
    </row>
    <row r="178" spans="1:20" ht="39.950000000000003" customHeight="1" x14ac:dyDescent="0.25">
      <c r="A178" s="167"/>
      <c r="B178" s="57"/>
      <c r="C178" s="57"/>
      <c r="D178" s="57"/>
      <c r="E178" s="167"/>
      <c r="F178" s="167"/>
      <c r="G178" s="167"/>
      <c r="H178" s="167"/>
      <c r="I178" s="167"/>
      <c r="J178" s="167"/>
      <c r="K178" s="167"/>
      <c r="L178" s="167"/>
      <c r="M178" s="167"/>
      <c r="N178" s="167"/>
      <c r="O178" s="167"/>
      <c r="P178" s="167"/>
      <c r="Q178" s="167"/>
      <c r="R178" s="167"/>
      <c r="S178" s="167"/>
      <c r="T178" s="167"/>
    </row>
    <row r="179" spans="1:20" ht="39.950000000000003" customHeight="1" x14ac:dyDescent="0.25">
      <c r="A179" s="167"/>
      <c r="B179" s="57"/>
      <c r="C179" s="57"/>
      <c r="D179" s="57"/>
      <c r="E179" s="167"/>
      <c r="F179" s="167"/>
      <c r="G179" s="167"/>
      <c r="H179" s="167"/>
      <c r="I179" s="167"/>
      <c r="J179" s="167"/>
      <c r="K179" s="167"/>
      <c r="L179" s="167"/>
      <c r="M179" s="167"/>
      <c r="N179" s="167"/>
      <c r="O179" s="167"/>
      <c r="P179" s="167"/>
      <c r="Q179" s="167"/>
      <c r="R179" s="167"/>
      <c r="S179" s="167"/>
      <c r="T179" s="167"/>
    </row>
    <row r="180" spans="1:20" ht="39.950000000000003" customHeight="1" x14ac:dyDescent="0.25">
      <c r="A180" s="167"/>
      <c r="B180" s="57"/>
      <c r="C180" s="57"/>
      <c r="D180" s="57"/>
      <c r="E180" s="167"/>
      <c r="F180" s="167"/>
      <c r="G180" s="167"/>
      <c r="H180" s="167"/>
      <c r="I180" s="167"/>
      <c r="J180" s="167"/>
      <c r="K180" s="167"/>
      <c r="L180" s="167"/>
      <c r="M180" s="167"/>
      <c r="N180" s="167"/>
      <c r="O180" s="167"/>
      <c r="P180" s="167"/>
      <c r="Q180" s="167"/>
      <c r="R180" s="167"/>
      <c r="S180" s="167"/>
      <c r="T180" s="167"/>
    </row>
    <row r="181" spans="1:20" ht="39.950000000000003" customHeight="1" x14ac:dyDescent="0.25">
      <c r="A181" s="167"/>
      <c r="B181" s="57"/>
      <c r="C181" s="57"/>
      <c r="D181" s="57"/>
      <c r="E181" s="167"/>
      <c r="F181" s="167"/>
      <c r="G181" s="167"/>
      <c r="H181" s="167"/>
      <c r="I181" s="167"/>
      <c r="J181" s="167"/>
      <c r="K181" s="167"/>
      <c r="L181" s="167"/>
      <c r="M181" s="167"/>
      <c r="N181" s="167"/>
      <c r="O181" s="167"/>
      <c r="P181" s="167"/>
      <c r="Q181" s="167"/>
      <c r="R181" s="167"/>
      <c r="S181" s="167"/>
      <c r="T181" s="167"/>
    </row>
    <row r="182" spans="1:20" ht="39.950000000000003" customHeight="1" x14ac:dyDescent="0.25">
      <c r="A182" s="167"/>
      <c r="B182" s="57"/>
      <c r="C182" s="57"/>
      <c r="D182" s="57"/>
      <c r="E182" s="167"/>
      <c r="F182" s="167"/>
      <c r="G182" s="167"/>
      <c r="H182" s="167"/>
      <c r="I182" s="167"/>
      <c r="J182" s="167"/>
      <c r="K182" s="167"/>
      <c r="L182" s="167"/>
      <c r="M182" s="167"/>
      <c r="N182" s="167"/>
      <c r="O182" s="167"/>
      <c r="P182" s="167"/>
      <c r="Q182" s="167"/>
      <c r="R182" s="167"/>
      <c r="S182" s="167"/>
      <c r="T182" s="167"/>
    </row>
    <row r="183" spans="1:20" ht="39.950000000000003" customHeight="1" x14ac:dyDescent="0.25">
      <c r="A183" s="167"/>
      <c r="B183" s="57"/>
      <c r="C183" s="57"/>
      <c r="D183" s="57"/>
      <c r="E183" s="167"/>
      <c r="F183" s="167"/>
      <c r="G183" s="167"/>
      <c r="H183" s="167"/>
      <c r="I183" s="167"/>
      <c r="J183" s="167"/>
      <c r="K183" s="167"/>
      <c r="L183" s="167"/>
      <c r="M183" s="167"/>
      <c r="N183" s="167"/>
      <c r="O183" s="167"/>
      <c r="P183" s="167"/>
      <c r="Q183" s="167"/>
      <c r="R183" s="167"/>
      <c r="S183" s="167"/>
      <c r="T183" s="167"/>
    </row>
    <row r="184" spans="1:20" ht="39.950000000000003" customHeight="1" x14ac:dyDescent="0.25">
      <c r="A184" s="167"/>
      <c r="B184" s="57"/>
      <c r="C184" s="57"/>
      <c r="D184" s="57"/>
      <c r="E184" s="167"/>
      <c r="F184" s="167"/>
      <c r="G184" s="167"/>
      <c r="H184" s="167"/>
      <c r="I184" s="167"/>
      <c r="J184" s="167"/>
      <c r="K184" s="167"/>
      <c r="L184" s="167"/>
      <c r="M184" s="167"/>
      <c r="N184" s="167"/>
      <c r="O184" s="167"/>
      <c r="P184" s="167"/>
      <c r="Q184" s="167"/>
      <c r="R184" s="167"/>
      <c r="S184" s="167"/>
      <c r="T184" s="167"/>
    </row>
    <row r="185" spans="1:20" ht="39.950000000000003" customHeight="1" x14ac:dyDescent="0.25">
      <c r="A185" s="167"/>
      <c r="B185" s="57"/>
      <c r="C185" s="57"/>
      <c r="D185" s="57"/>
      <c r="E185" s="167"/>
      <c r="F185" s="167"/>
      <c r="G185" s="167"/>
      <c r="H185" s="167"/>
      <c r="I185" s="167"/>
      <c r="J185" s="167"/>
      <c r="K185" s="167"/>
      <c r="L185" s="167"/>
      <c r="M185" s="167"/>
      <c r="N185" s="167"/>
      <c r="O185" s="167"/>
      <c r="P185" s="167"/>
      <c r="Q185" s="167"/>
      <c r="R185" s="167"/>
      <c r="S185" s="167"/>
      <c r="T185" s="167"/>
    </row>
    <row r="186" spans="1:20" ht="39.950000000000003" customHeight="1" x14ac:dyDescent="0.25">
      <c r="A186" s="167"/>
      <c r="B186" s="57"/>
      <c r="C186" s="57"/>
      <c r="D186" s="57"/>
      <c r="E186" s="167"/>
      <c r="F186" s="167"/>
      <c r="G186" s="167"/>
      <c r="H186" s="167"/>
      <c r="I186" s="167"/>
      <c r="J186" s="167"/>
      <c r="K186" s="167"/>
      <c r="L186" s="167"/>
      <c r="M186" s="167"/>
      <c r="N186" s="167"/>
      <c r="O186" s="167"/>
      <c r="P186" s="167"/>
      <c r="Q186" s="167"/>
      <c r="R186" s="167"/>
      <c r="S186" s="167"/>
      <c r="T186" s="167"/>
    </row>
    <row r="187" spans="1:20" ht="39.950000000000003" customHeight="1" x14ac:dyDescent="0.25">
      <c r="A187" s="167"/>
      <c r="B187" s="57"/>
      <c r="C187" s="57"/>
      <c r="D187" s="57"/>
      <c r="E187" s="167"/>
      <c r="F187" s="167"/>
      <c r="G187" s="167"/>
      <c r="H187" s="167"/>
      <c r="I187" s="167"/>
      <c r="J187" s="167"/>
      <c r="K187" s="167"/>
      <c r="L187" s="167"/>
      <c r="M187" s="167"/>
      <c r="N187" s="167"/>
      <c r="O187" s="167"/>
      <c r="P187" s="167"/>
      <c r="Q187" s="167"/>
      <c r="R187" s="167"/>
      <c r="S187" s="167"/>
      <c r="T187" s="167"/>
    </row>
    <row r="188" spans="1:20" ht="39.950000000000003" customHeight="1" x14ac:dyDescent="0.25">
      <c r="A188" s="167"/>
      <c r="B188" s="57"/>
      <c r="C188" s="57"/>
      <c r="D188" s="57"/>
      <c r="E188" s="167"/>
      <c r="F188" s="167"/>
      <c r="G188" s="167"/>
      <c r="H188" s="167"/>
      <c r="I188" s="167"/>
      <c r="J188" s="167"/>
      <c r="K188" s="167"/>
      <c r="L188" s="167"/>
      <c r="M188" s="167"/>
      <c r="N188" s="167"/>
      <c r="O188" s="167"/>
      <c r="P188" s="167"/>
      <c r="Q188" s="167"/>
      <c r="R188" s="167"/>
      <c r="S188" s="167"/>
      <c r="T188" s="167"/>
    </row>
    <row r="189" spans="1:20" ht="39.950000000000003" customHeight="1" x14ac:dyDescent="0.25">
      <c r="A189" s="167"/>
      <c r="B189" s="57"/>
      <c r="C189" s="57"/>
      <c r="D189" s="57"/>
      <c r="E189" s="167"/>
      <c r="F189" s="167"/>
      <c r="G189" s="167"/>
      <c r="H189" s="167"/>
      <c r="I189" s="167"/>
      <c r="J189" s="167"/>
      <c r="K189" s="167"/>
      <c r="L189" s="167"/>
      <c r="M189" s="167"/>
      <c r="N189" s="167"/>
      <c r="O189" s="167"/>
      <c r="P189" s="167"/>
      <c r="Q189" s="167"/>
      <c r="R189" s="167"/>
      <c r="S189" s="167"/>
      <c r="T189" s="167"/>
    </row>
    <row r="190" spans="1:20" ht="39.950000000000003" customHeight="1" x14ac:dyDescent="0.25">
      <c r="A190" s="167"/>
      <c r="B190" s="57"/>
      <c r="C190" s="57"/>
      <c r="D190" s="57"/>
      <c r="E190" s="167"/>
      <c r="F190" s="167"/>
      <c r="G190" s="167"/>
      <c r="H190" s="167"/>
      <c r="I190" s="167"/>
      <c r="J190" s="167"/>
      <c r="K190" s="167"/>
      <c r="L190" s="167"/>
      <c r="M190" s="167"/>
      <c r="N190" s="167"/>
      <c r="O190" s="167"/>
      <c r="P190" s="167"/>
      <c r="Q190" s="167"/>
      <c r="R190" s="167"/>
      <c r="S190" s="167"/>
      <c r="T190" s="167"/>
    </row>
    <row r="191" spans="1:20" ht="39.950000000000003" customHeight="1" x14ac:dyDescent="0.25">
      <c r="A191" s="167"/>
      <c r="B191" s="57"/>
      <c r="C191" s="57"/>
      <c r="D191" s="57"/>
      <c r="E191" s="167"/>
      <c r="F191" s="167"/>
      <c r="G191" s="167"/>
      <c r="H191" s="167"/>
      <c r="I191" s="167"/>
      <c r="J191" s="167"/>
      <c r="K191" s="167"/>
      <c r="L191" s="167"/>
      <c r="M191" s="167"/>
      <c r="N191" s="167"/>
      <c r="O191" s="167"/>
      <c r="P191" s="167"/>
      <c r="Q191" s="167"/>
      <c r="R191" s="167"/>
      <c r="S191" s="167"/>
      <c r="T191" s="167"/>
    </row>
    <row r="192" spans="1:20" ht="39.950000000000003" customHeight="1" x14ac:dyDescent="0.25">
      <c r="A192" s="167"/>
      <c r="B192" s="57"/>
      <c r="C192" s="57"/>
      <c r="D192" s="57"/>
      <c r="E192" s="167"/>
      <c r="F192" s="167"/>
      <c r="G192" s="167"/>
      <c r="H192" s="167"/>
      <c r="I192" s="167"/>
      <c r="J192" s="167"/>
      <c r="K192" s="167"/>
      <c r="L192" s="167"/>
      <c r="M192" s="167"/>
      <c r="N192" s="167"/>
      <c r="O192" s="167"/>
      <c r="P192" s="167"/>
      <c r="Q192" s="167"/>
      <c r="R192" s="167"/>
      <c r="S192" s="167"/>
      <c r="T192" s="167"/>
    </row>
    <row r="193" spans="1:20" ht="39.950000000000003" customHeight="1" x14ac:dyDescent="0.25">
      <c r="A193" s="167"/>
      <c r="B193" s="57"/>
      <c r="C193" s="57"/>
      <c r="D193" s="57"/>
      <c r="E193" s="167"/>
      <c r="F193" s="167"/>
      <c r="G193" s="167"/>
      <c r="H193" s="167"/>
      <c r="I193" s="167"/>
      <c r="J193" s="167"/>
      <c r="K193" s="167"/>
      <c r="L193" s="167"/>
      <c r="M193" s="167"/>
      <c r="N193" s="167"/>
      <c r="O193" s="167"/>
      <c r="P193" s="167"/>
      <c r="Q193" s="167"/>
      <c r="R193" s="167"/>
      <c r="S193" s="167"/>
      <c r="T193" s="167"/>
    </row>
    <row r="194" spans="1:20" ht="39.950000000000003" customHeight="1" x14ac:dyDescent="0.25">
      <c r="A194" s="167"/>
      <c r="B194" s="57"/>
      <c r="C194" s="57"/>
      <c r="D194" s="57"/>
      <c r="E194" s="167"/>
      <c r="F194" s="167"/>
      <c r="G194" s="167"/>
      <c r="H194" s="167"/>
      <c r="I194" s="167"/>
      <c r="J194" s="167"/>
      <c r="K194" s="167"/>
      <c r="L194" s="167"/>
      <c r="M194" s="167"/>
      <c r="N194" s="167"/>
      <c r="O194" s="167"/>
      <c r="P194" s="167"/>
      <c r="Q194" s="167"/>
      <c r="R194" s="167"/>
      <c r="S194" s="167"/>
      <c r="T194" s="167"/>
    </row>
    <row r="195" spans="1:20" ht="39.950000000000003" customHeight="1" x14ac:dyDescent="0.25">
      <c r="A195" s="167"/>
      <c r="B195" s="57"/>
      <c r="C195" s="57"/>
      <c r="D195" s="57"/>
      <c r="E195" s="167"/>
      <c r="F195" s="167"/>
      <c r="G195" s="167"/>
      <c r="H195" s="167"/>
      <c r="I195" s="167"/>
      <c r="J195" s="167"/>
      <c r="K195" s="167"/>
      <c r="L195" s="167"/>
      <c r="M195" s="167"/>
      <c r="N195" s="167"/>
      <c r="O195" s="167"/>
      <c r="P195" s="167"/>
      <c r="Q195" s="167"/>
      <c r="R195" s="167"/>
      <c r="S195" s="167"/>
      <c r="T195" s="167"/>
    </row>
    <row r="196" spans="1:20" ht="39.950000000000003" customHeight="1" x14ac:dyDescent="0.25">
      <c r="A196" s="167"/>
      <c r="B196" s="57"/>
      <c r="C196" s="57"/>
      <c r="D196" s="57"/>
      <c r="E196" s="167"/>
      <c r="F196" s="167"/>
      <c r="G196" s="167"/>
      <c r="H196" s="167"/>
      <c r="I196" s="167"/>
      <c r="J196" s="167"/>
      <c r="K196" s="167"/>
      <c r="L196" s="167"/>
      <c r="M196" s="167"/>
      <c r="N196" s="167"/>
      <c r="O196" s="167"/>
      <c r="P196" s="167"/>
      <c r="Q196" s="167"/>
      <c r="R196" s="167"/>
      <c r="S196" s="167"/>
      <c r="T196" s="167"/>
    </row>
    <row r="197" spans="1:20" ht="39.950000000000003" customHeight="1" x14ac:dyDescent="0.25">
      <c r="A197" s="167"/>
      <c r="B197" s="57"/>
      <c r="C197" s="57"/>
      <c r="D197" s="57"/>
      <c r="E197" s="167"/>
      <c r="F197" s="167"/>
      <c r="G197" s="167"/>
      <c r="H197" s="167"/>
      <c r="I197" s="167"/>
      <c r="J197" s="167"/>
      <c r="K197" s="167"/>
      <c r="L197" s="167"/>
      <c r="M197" s="167"/>
      <c r="N197" s="167"/>
      <c r="O197" s="167"/>
      <c r="P197" s="167"/>
      <c r="Q197" s="167"/>
      <c r="R197" s="167"/>
      <c r="S197" s="167"/>
      <c r="T197" s="167"/>
    </row>
    <row r="198" spans="1:20" ht="39.950000000000003" customHeight="1" x14ac:dyDescent="0.25">
      <c r="A198" s="167"/>
      <c r="B198" s="57"/>
      <c r="C198" s="57"/>
      <c r="D198" s="57"/>
      <c r="E198" s="167"/>
      <c r="F198" s="167"/>
      <c r="G198" s="167"/>
      <c r="H198" s="167"/>
      <c r="I198" s="167"/>
      <c r="J198" s="167"/>
      <c r="K198" s="167"/>
      <c r="L198" s="167"/>
      <c r="M198" s="167"/>
      <c r="N198" s="167"/>
      <c r="O198" s="167"/>
      <c r="P198" s="167"/>
      <c r="Q198" s="167"/>
      <c r="R198" s="167"/>
      <c r="S198" s="167"/>
      <c r="T198" s="167"/>
    </row>
    <row r="199" spans="1:20" ht="39.950000000000003" customHeight="1" x14ac:dyDescent="0.25">
      <c r="A199" s="167"/>
      <c r="B199" s="57"/>
      <c r="C199" s="57"/>
      <c r="D199" s="57"/>
      <c r="E199" s="167"/>
      <c r="F199" s="167"/>
      <c r="G199" s="167"/>
      <c r="H199" s="167"/>
      <c r="I199" s="167"/>
      <c r="J199" s="167"/>
      <c r="K199" s="167"/>
      <c r="L199" s="167"/>
      <c r="M199" s="167"/>
      <c r="N199" s="167"/>
      <c r="O199" s="167"/>
      <c r="P199" s="167"/>
      <c r="Q199" s="167"/>
      <c r="R199" s="167"/>
      <c r="S199" s="167"/>
      <c r="T199" s="167"/>
    </row>
    <row r="200" spans="1:20" ht="39.950000000000003" customHeight="1" x14ac:dyDescent="0.25">
      <c r="A200" s="167"/>
      <c r="B200" s="57"/>
      <c r="C200" s="57"/>
      <c r="D200" s="57"/>
      <c r="E200" s="167"/>
      <c r="F200" s="167"/>
      <c r="G200" s="167"/>
      <c r="H200" s="167"/>
      <c r="I200" s="167"/>
      <c r="J200" s="167"/>
      <c r="K200" s="167"/>
      <c r="L200" s="167"/>
      <c r="M200" s="167"/>
      <c r="N200" s="167"/>
      <c r="O200" s="167"/>
      <c r="P200" s="167"/>
      <c r="Q200" s="167"/>
      <c r="R200" s="167"/>
      <c r="S200" s="167"/>
      <c r="T200" s="167"/>
    </row>
    <row r="201" spans="1:20" ht="39.950000000000003" customHeight="1" x14ac:dyDescent="0.25">
      <c r="A201" s="167"/>
      <c r="B201" s="57"/>
      <c r="C201" s="57"/>
      <c r="D201" s="57"/>
      <c r="E201" s="167"/>
      <c r="F201" s="167"/>
      <c r="G201" s="167"/>
      <c r="H201" s="167"/>
      <c r="I201" s="167"/>
      <c r="J201" s="167"/>
      <c r="K201" s="167"/>
      <c r="L201" s="167"/>
      <c r="M201" s="167"/>
      <c r="N201" s="167"/>
      <c r="O201" s="167"/>
      <c r="P201" s="167"/>
      <c r="Q201" s="167"/>
      <c r="R201" s="167"/>
      <c r="S201" s="167"/>
      <c r="T201" s="167"/>
    </row>
    <row r="202" spans="1:20" ht="39.950000000000003" customHeight="1" x14ac:dyDescent="0.25">
      <c r="A202" s="167"/>
      <c r="B202" s="57"/>
      <c r="C202" s="57"/>
      <c r="D202" s="57"/>
      <c r="E202" s="167"/>
      <c r="F202" s="167"/>
      <c r="G202" s="167"/>
      <c r="H202" s="167"/>
      <c r="I202" s="167"/>
      <c r="J202" s="167"/>
      <c r="K202" s="167"/>
      <c r="L202" s="167"/>
      <c r="M202" s="167"/>
      <c r="N202" s="167"/>
      <c r="O202" s="167"/>
      <c r="P202" s="167"/>
      <c r="Q202" s="167"/>
      <c r="R202" s="167"/>
      <c r="S202" s="167"/>
      <c r="T202" s="167"/>
    </row>
    <row r="203" spans="1:20" ht="39.950000000000003" customHeight="1" x14ac:dyDescent="0.25">
      <c r="A203" s="167"/>
      <c r="B203" s="57"/>
      <c r="C203" s="57"/>
      <c r="D203" s="57"/>
      <c r="E203" s="167"/>
      <c r="F203" s="167"/>
      <c r="G203" s="167"/>
      <c r="H203" s="167"/>
      <c r="I203" s="167"/>
      <c r="J203" s="167"/>
      <c r="K203" s="167"/>
      <c r="L203" s="167"/>
      <c r="M203" s="167"/>
      <c r="N203" s="167"/>
      <c r="O203" s="167"/>
      <c r="P203" s="167"/>
      <c r="Q203" s="167"/>
      <c r="R203" s="167"/>
      <c r="S203" s="167"/>
      <c r="T203" s="167"/>
    </row>
    <row r="204" spans="1:20" ht="39.950000000000003" customHeight="1" x14ac:dyDescent="0.25">
      <c r="A204" s="167"/>
      <c r="B204" s="57"/>
      <c r="C204" s="57"/>
      <c r="D204" s="57"/>
      <c r="E204" s="167"/>
      <c r="F204" s="167"/>
      <c r="G204" s="167"/>
      <c r="H204" s="167"/>
      <c r="I204" s="167"/>
      <c r="J204" s="167"/>
      <c r="K204" s="167"/>
      <c r="L204" s="167"/>
      <c r="M204" s="167"/>
      <c r="N204" s="167"/>
      <c r="O204" s="167"/>
      <c r="P204" s="167"/>
      <c r="Q204" s="167"/>
      <c r="R204" s="167"/>
      <c r="S204" s="167"/>
      <c r="T204" s="167"/>
    </row>
    <row r="205" spans="1:20" ht="39.950000000000003" customHeight="1" x14ac:dyDescent="0.25">
      <c r="A205" s="167"/>
      <c r="B205" s="57"/>
      <c r="C205" s="57"/>
      <c r="D205" s="57"/>
      <c r="E205" s="167"/>
      <c r="F205" s="167"/>
      <c r="G205" s="167"/>
      <c r="H205" s="167"/>
      <c r="I205" s="167"/>
      <c r="J205" s="167"/>
      <c r="K205" s="167"/>
      <c r="L205" s="167"/>
      <c r="M205" s="167"/>
      <c r="N205" s="167"/>
      <c r="O205" s="167"/>
      <c r="P205" s="167"/>
      <c r="Q205" s="167"/>
      <c r="R205" s="167"/>
      <c r="S205" s="167"/>
      <c r="T205" s="167"/>
    </row>
    <row r="206" spans="1:20" ht="39.950000000000003" customHeight="1" x14ac:dyDescent="0.25">
      <c r="A206" s="167"/>
      <c r="B206" s="57"/>
      <c r="C206" s="57"/>
      <c r="D206" s="57"/>
      <c r="E206" s="167"/>
      <c r="F206" s="167"/>
      <c r="G206" s="167"/>
      <c r="H206" s="167"/>
      <c r="I206" s="167"/>
      <c r="J206" s="167"/>
      <c r="K206" s="167"/>
      <c r="L206" s="167"/>
      <c r="M206" s="167"/>
      <c r="N206" s="167"/>
      <c r="O206" s="167"/>
      <c r="P206" s="167"/>
      <c r="Q206" s="167"/>
      <c r="R206" s="167"/>
      <c r="S206" s="167"/>
      <c r="T206" s="167"/>
    </row>
    <row r="207" spans="1:20" ht="39.950000000000003" customHeight="1" x14ac:dyDescent="0.25">
      <c r="A207" s="167"/>
      <c r="B207" s="57"/>
      <c r="C207" s="57"/>
      <c r="D207" s="57"/>
      <c r="E207" s="167"/>
      <c r="F207" s="167"/>
      <c r="G207" s="167"/>
      <c r="H207" s="167"/>
      <c r="I207" s="167"/>
      <c r="J207" s="167"/>
      <c r="K207" s="167"/>
      <c r="L207" s="167"/>
      <c r="M207" s="167"/>
      <c r="N207" s="167"/>
      <c r="O207" s="167"/>
      <c r="P207" s="167"/>
      <c r="Q207" s="167"/>
      <c r="R207" s="167"/>
      <c r="S207" s="167"/>
      <c r="T207" s="167"/>
    </row>
    <row r="208" spans="1:20" ht="39.950000000000003" customHeight="1" x14ac:dyDescent="0.25">
      <c r="A208" s="167"/>
      <c r="B208" s="57"/>
      <c r="C208" s="57"/>
      <c r="D208" s="57"/>
      <c r="E208" s="167"/>
      <c r="F208" s="167"/>
      <c r="G208" s="167"/>
      <c r="H208" s="167"/>
      <c r="I208" s="167"/>
      <c r="J208" s="167"/>
      <c r="K208" s="167"/>
      <c r="L208" s="167"/>
      <c r="M208" s="167"/>
      <c r="N208" s="167"/>
      <c r="O208" s="167"/>
      <c r="P208" s="167"/>
      <c r="Q208" s="167"/>
      <c r="R208" s="167"/>
      <c r="S208" s="167"/>
      <c r="T208" s="167"/>
    </row>
    <row r="209" spans="1:20" ht="39.950000000000003" customHeight="1" x14ac:dyDescent="0.25">
      <c r="A209" s="167"/>
      <c r="B209" s="57"/>
      <c r="C209" s="57"/>
      <c r="D209" s="57"/>
      <c r="E209" s="167"/>
      <c r="F209" s="167"/>
      <c r="G209" s="167"/>
      <c r="H209" s="167"/>
      <c r="I209" s="167"/>
      <c r="J209" s="167"/>
      <c r="K209" s="167"/>
      <c r="L209" s="167"/>
      <c r="M209" s="167"/>
      <c r="N209" s="167"/>
      <c r="O209" s="167"/>
      <c r="P209" s="167"/>
      <c r="Q209" s="167"/>
      <c r="R209" s="167"/>
      <c r="S209" s="167"/>
      <c r="T209" s="167"/>
    </row>
    <row r="210" spans="1:20" ht="39.950000000000003" customHeight="1" x14ac:dyDescent="0.25">
      <c r="A210" s="167"/>
      <c r="B210" s="57"/>
      <c r="C210" s="57"/>
      <c r="D210" s="57"/>
      <c r="E210" s="167"/>
      <c r="F210" s="167"/>
      <c r="G210" s="167"/>
      <c r="H210" s="167"/>
      <c r="I210" s="167"/>
      <c r="J210" s="167"/>
      <c r="K210" s="167"/>
      <c r="L210" s="167"/>
      <c r="M210" s="167"/>
      <c r="N210" s="167"/>
      <c r="O210" s="167"/>
      <c r="P210" s="167"/>
      <c r="Q210" s="167"/>
      <c r="R210" s="167"/>
      <c r="S210" s="167"/>
      <c r="T210" s="167"/>
    </row>
    <row r="211" spans="1:20" ht="39.950000000000003" customHeight="1" x14ac:dyDescent="0.25">
      <c r="A211" s="167"/>
      <c r="B211" s="57"/>
      <c r="C211" s="57"/>
      <c r="D211" s="57"/>
      <c r="E211" s="167"/>
      <c r="F211" s="167"/>
      <c r="G211" s="167"/>
      <c r="H211" s="167"/>
      <c r="I211" s="167"/>
      <c r="J211" s="167"/>
      <c r="K211" s="167"/>
      <c r="L211" s="167"/>
      <c r="M211" s="167"/>
      <c r="N211" s="167"/>
      <c r="O211" s="167"/>
      <c r="P211" s="167"/>
      <c r="Q211" s="167"/>
      <c r="R211" s="167"/>
      <c r="S211" s="167"/>
      <c r="T211" s="167"/>
    </row>
    <row r="212" spans="1:20" ht="39.950000000000003" customHeight="1" x14ac:dyDescent="0.25">
      <c r="A212" s="167"/>
      <c r="B212" s="57"/>
      <c r="C212" s="57"/>
      <c r="D212" s="57"/>
      <c r="E212" s="167"/>
      <c r="F212" s="167"/>
      <c r="G212" s="167"/>
      <c r="H212" s="167"/>
      <c r="I212" s="167"/>
      <c r="J212" s="167"/>
      <c r="K212" s="167"/>
      <c r="L212" s="167"/>
      <c r="M212" s="167"/>
      <c r="N212" s="167"/>
      <c r="O212" s="167"/>
      <c r="P212" s="167"/>
      <c r="Q212" s="167"/>
      <c r="R212" s="167"/>
      <c r="S212" s="167"/>
      <c r="T212" s="167"/>
    </row>
    <row r="213" spans="1:20" ht="39.950000000000003" customHeight="1" x14ac:dyDescent="0.25">
      <c r="A213" s="167"/>
      <c r="B213" s="57"/>
      <c r="C213" s="57"/>
      <c r="D213" s="57"/>
      <c r="E213" s="167"/>
      <c r="F213" s="167"/>
      <c r="G213" s="167"/>
      <c r="H213" s="167"/>
      <c r="I213" s="167"/>
      <c r="J213" s="167"/>
      <c r="K213" s="167"/>
      <c r="L213" s="167"/>
      <c r="M213" s="167"/>
      <c r="N213" s="167"/>
      <c r="O213" s="167"/>
      <c r="P213" s="167"/>
      <c r="Q213" s="167"/>
      <c r="R213" s="167"/>
      <c r="S213" s="167"/>
      <c r="T213" s="167"/>
    </row>
    <row r="214" spans="1:20" ht="39.950000000000003" customHeight="1" x14ac:dyDescent="0.25">
      <c r="A214" s="167"/>
      <c r="B214" s="57"/>
      <c r="C214" s="57"/>
      <c r="D214" s="57"/>
      <c r="E214" s="167"/>
      <c r="F214" s="167"/>
      <c r="G214" s="167"/>
      <c r="H214" s="167"/>
      <c r="I214" s="167"/>
      <c r="J214" s="167"/>
      <c r="K214" s="167"/>
      <c r="L214" s="167"/>
      <c r="M214" s="167"/>
      <c r="N214" s="167"/>
      <c r="O214" s="167"/>
      <c r="P214" s="167"/>
      <c r="Q214" s="167"/>
      <c r="R214" s="167"/>
      <c r="S214" s="167"/>
      <c r="T214" s="167"/>
    </row>
    <row r="215" spans="1:20" ht="39.950000000000003" customHeight="1" x14ac:dyDescent="0.25">
      <c r="A215" s="167"/>
      <c r="B215" s="57"/>
      <c r="C215" s="57"/>
      <c r="D215" s="57"/>
      <c r="E215" s="167"/>
      <c r="F215" s="167"/>
      <c r="G215" s="167"/>
      <c r="H215" s="167"/>
      <c r="I215" s="167"/>
      <c r="J215" s="167"/>
      <c r="K215" s="167"/>
      <c r="L215" s="167"/>
      <c r="M215" s="167"/>
      <c r="N215" s="167"/>
      <c r="O215" s="167"/>
      <c r="P215" s="167"/>
      <c r="Q215" s="167"/>
      <c r="R215" s="167"/>
      <c r="S215" s="167"/>
      <c r="T215" s="167"/>
    </row>
    <row r="216" spans="1:20" ht="39.950000000000003" customHeight="1" x14ac:dyDescent="0.25">
      <c r="A216" s="167"/>
      <c r="B216" s="57"/>
      <c r="C216" s="57"/>
      <c r="D216" s="57"/>
      <c r="E216" s="167"/>
      <c r="F216" s="167"/>
      <c r="G216" s="167"/>
      <c r="H216" s="167"/>
      <c r="I216" s="167"/>
      <c r="J216" s="167"/>
      <c r="K216" s="167"/>
      <c r="L216" s="167"/>
      <c r="M216" s="167"/>
      <c r="N216" s="167"/>
      <c r="O216" s="167"/>
      <c r="P216" s="167"/>
      <c r="Q216" s="167"/>
      <c r="R216" s="167"/>
      <c r="S216" s="167"/>
      <c r="T216" s="167"/>
    </row>
    <row r="217" spans="1:20" ht="39.950000000000003" customHeight="1" x14ac:dyDescent="0.25">
      <c r="A217" s="167"/>
      <c r="B217" s="57"/>
      <c r="C217" s="57"/>
      <c r="D217" s="57"/>
      <c r="E217" s="167"/>
      <c r="F217" s="167"/>
      <c r="G217" s="167"/>
      <c r="H217" s="167"/>
      <c r="I217" s="167"/>
      <c r="J217" s="167"/>
      <c r="K217" s="167"/>
      <c r="L217" s="167"/>
      <c r="M217" s="167"/>
      <c r="N217" s="167"/>
      <c r="O217" s="167"/>
      <c r="P217" s="167"/>
      <c r="Q217" s="167"/>
      <c r="R217" s="167"/>
      <c r="S217" s="167"/>
      <c r="T217" s="167"/>
    </row>
    <row r="218" spans="1:20" ht="39.950000000000003" customHeight="1" x14ac:dyDescent="0.25">
      <c r="A218" s="167"/>
      <c r="B218" s="57"/>
      <c r="C218" s="57"/>
      <c r="D218" s="57"/>
      <c r="E218" s="167"/>
      <c r="F218" s="167"/>
      <c r="G218" s="167"/>
      <c r="H218" s="167"/>
      <c r="I218" s="167"/>
      <c r="J218" s="167"/>
      <c r="K218" s="167"/>
      <c r="L218" s="167"/>
      <c r="M218" s="167"/>
      <c r="N218" s="167"/>
      <c r="O218" s="167"/>
      <c r="P218" s="167"/>
      <c r="Q218" s="167"/>
      <c r="R218" s="167"/>
      <c r="S218" s="167"/>
      <c r="T218" s="167"/>
    </row>
    <row r="219" spans="1:20" ht="39.950000000000003" customHeight="1" x14ac:dyDescent="0.25">
      <c r="A219" s="167"/>
      <c r="B219" s="57"/>
      <c r="C219" s="57"/>
      <c r="D219" s="57"/>
      <c r="E219" s="167"/>
      <c r="F219" s="167"/>
      <c r="G219" s="167"/>
      <c r="H219" s="167"/>
      <c r="I219" s="167"/>
      <c r="J219" s="167"/>
      <c r="K219" s="167"/>
      <c r="L219" s="167"/>
      <c r="M219" s="167"/>
      <c r="N219" s="167"/>
      <c r="O219" s="167"/>
      <c r="P219" s="167"/>
      <c r="Q219" s="167"/>
      <c r="R219" s="167"/>
      <c r="S219" s="167"/>
      <c r="T219" s="167"/>
    </row>
    <row r="220" spans="1:20" ht="39.950000000000003" customHeight="1" x14ac:dyDescent="0.25">
      <c r="A220" s="167"/>
      <c r="B220" s="57"/>
      <c r="C220" s="57"/>
      <c r="D220" s="57"/>
      <c r="E220" s="167"/>
      <c r="F220" s="167"/>
      <c r="G220" s="167"/>
      <c r="H220" s="167"/>
      <c r="I220" s="167"/>
      <c r="J220" s="167"/>
      <c r="K220" s="167"/>
      <c r="L220" s="167"/>
      <c r="M220" s="167"/>
      <c r="N220" s="167"/>
      <c r="O220" s="167"/>
      <c r="P220" s="167"/>
      <c r="Q220" s="167"/>
      <c r="R220" s="167"/>
      <c r="S220" s="167"/>
      <c r="T220" s="167"/>
    </row>
    <row r="221" spans="1:20" ht="39.950000000000003" customHeight="1" x14ac:dyDescent="0.25">
      <c r="A221" s="167"/>
      <c r="B221" s="57"/>
      <c r="C221" s="57"/>
      <c r="D221" s="57"/>
      <c r="E221" s="167"/>
      <c r="F221" s="167"/>
      <c r="G221" s="167"/>
      <c r="H221" s="167"/>
      <c r="I221" s="167"/>
      <c r="J221" s="167"/>
      <c r="K221" s="167"/>
      <c r="L221" s="167"/>
      <c r="M221" s="167"/>
      <c r="N221" s="167"/>
      <c r="O221" s="167"/>
      <c r="P221" s="167"/>
      <c r="Q221" s="167"/>
      <c r="R221" s="167"/>
      <c r="S221" s="167"/>
      <c r="T221" s="167"/>
    </row>
    <row r="222" spans="1:20" ht="39.950000000000003" customHeight="1" x14ac:dyDescent="0.25">
      <c r="A222" s="167"/>
      <c r="B222" s="57"/>
      <c r="C222" s="57"/>
      <c r="D222" s="57"/>
      <c r="E222" s="167"/>
      <c r="F222" s="167"/>
      <c r="G222" s="167"/>
      <c r="H222" s="167"/>
      <c r="I222" s="167"/>
      <c r="J222" s="167"/>
      <c r="K222" s="167"/>
      <c r="L222" s="167"/>
      <c r="M222" s="167"/>
      <c r="N222" s="167"/>
      <c r="O222" s="167"/>
      <c r="P222" s="167"/>
      <c r="Q222" s="167"/>
      <c r="R222" s="167"/>
      <c r="S222" s="167"/>
      <c r="T222" s="167"/>
    </row>
    <row r="223" spans="1:20" ht="39.950000000000003" customHeight="1" x14ac:dyDescent="0.25">
      <c r="A223" s="167"/>
      <c r="B223" s="57"/>
      <c r="C223" s="57"/>
      <c r="D223" s="57"/>
      <c r="E223" s="167"/>
      <c r="F223" s="167"/>
      <c r="G223" s="167"/>
      <c r="H223" s="167"/>
      <c r="I223" s="167"/>
      <c r="J223" s="167"/>
      <c r="K223" s="167"/>
      <c r="L223" s="167"/>
      <c r="M223" s="167"/>
      <c r="N223" s="167"/>
      <c r="O223" s="167"/>
      <c r="P223" s="167"/>
      <c r="Q223" s="167"/>
      <c r="R223" s="167"/>
      <c r="S223" s="167"/>
      <c r="T223" s="167"/>
    </row>
    <row r="224" spans="1:20" ht="39.950000000000003" customHeight="1" x14ac:dyDescent="0.25">
      <c r="A224" s="167"/>
      <c r="B224" s="57"/>
      <c r="C224" s="57"/>
      <c r="D224" s="57"/>
      <c r="E224" s="167"/>
      <c r="F224" s="167"/>
      <c r="G224" s="167"/>
      <c r="H224" s="167"/>
      <c r="I224" s="167"/>
      <c r="J224" s="167"/>
      <c r="K224" s="167"/>
      <c r="L224" s="167"/>
      <c r="M224" s="167"/>
      <c r="N224" s="167"/>
      <c r="O224" s="167"/>
      <c r="P224" s="167"/>
      <c r="Q224" s="167"/>
      <c r="R224" s="167"/>
      <c r="S224" s="167"/>
      <c r="T224" s="167"/>
    </row>
    <row r="225" spans="1:20" ht="39.950000000000003" customHeight="1" x14ac:dyDescent="0.25">
      <c r="A225" s="167"/>
      <c r="B225" s="57"/>
      <c r="C225" s="57"/>
      <c r="D225" s="57"/>
      <c r="E225" s="167"/>
      <c r="F225" s="167"/>
      <c r="G225" s="167"/>
      <c r="H225" s="167"/>
      <c r="I225" s="167"/>
      <c r="J225" s="167"/>
      <c r="K225" s="167"/>
      <c r="L225" s="167"/>
      <c r="M225" s="167"/>
      <c r="N225" s="167"/>
      <c r="O225" s="167"/>
      <c r="P225" s="167"/>
      <c r="Q225" s="167"/>
      <c r="R225" s="167"/>
      <c r="S225" s="167"/>
      <c r="T225" s="167"/>
    </row>
    <row r="226" spans="1:20" ht="39.950000000000003" customHeight="1" x14ac:dyDescent="0.25">
      <c r="A226" s="167"/>
      <c r="B226" s="57"/>
      <c r="C226" s="57"/>
      <c r="D226" s="57"/>
      <c r="E226" s="167"/>
      <c r="F226" s="167"/>
      <c r="G226" s="167"/>
      <c r="H226" s="167"/>
      <c r="I226" s="167"/>
      <c r="J226" s="167"/>
      <c r="K226" s="167"/>
      <c r="L226" s="167"/>
      <c r="M226" s="167"/>
      <c r="N226" s="167"/>
      <c r="O226" s="167"/>
      <c r="P226" s="167"/>
      <c r="Q226" s="167"/>
      <c r="R226" s="167"/>
      <c r="S226" s="167"/>
      <c r="T226" s="167"/>
    </row>
    <row r="227" spans="1:20" ht="39.950000000000003" customHeight="1" x14ac:dyDescent="0.25">
      <c r="A227" s="167"/>
      <c r="B227" s="57"/>
      <c r="C227" s="57"/>
      <c r="D227" s="57"/>
      <c r="E227" s="167"/>
      <c r="F227" s="167"/>
      <c r="G227" s="167"/>
      <c r="H227" s="167"/>
      <c r="I227" s="167"/>
      <c r="J227" s="167"/>
      <c r="K227" s="167"/>
      <c r="L227" s="167"/>
      <c r="M227" s="167"/>
      <c r="N227" s="167"/>
      <c r="O227" s="167"/>
      <c r="P227" s="167"/>
      <c r="Q227" s="167"/>
      <c r="R227" s="167"/>
      <c r="S227" s="167"/>
      <c r="T227" s="167"/>
    </row>
    <row r="228" spans="1:20" ht="39.950000000000003" customHeight="1" x14ac:dyDescent="0.25">
      <c r="A228" s="167"/>
      <c r="B228" s="57"/>
      <c r="C228" s="57"/>
      <c r="D228" s="57"/>
      <c r="E228" s="167"/>
      <c r="F228" s="167"/>
      <c r="G228" s="167"/>
      <c r="H228" s="167"/>
      <c r="I228" s="167"/>
      <c r="J228" s="167"/>
      <c r="K228" s="167"/>
      <c r="L228" s="167"/>
      <c r="M228" s="167"/>
      <c r="N228" s="167"/>
      <c r="O228" s="167"/>
      <c r="P228" s="167"/>
      <c r="Q228" s="167"/>
      <c r="R228" s="167"/>
      <c r="S228" s="167"/>
      <c r="T228" s="167"/>
    </row>
    <row r="229" spans="1:20" ht="39.950000000000003" customHeight="1" x14ac:dyDescent="0.25">
      <c r="A229" s="167"/>
      <c r="B229" s="57"/>
      <c r="C229" s="57"/>
      <c r="D229" s="57"/>
      <c r="E229" s="167"/>
      <c r="F229" s="167"/>
      <c r="G229" s="167"/>
      <c r="H229" s="167"/>
      <c r="I229" s="167"/>
      <c r="J229" s="167"/>
      <c r="K229" s="167"/>
      <c r="L229" s="167"/>
      <c r="M229" s="167"/>
      <c r="N229" s="167"/>
      <c r="O229" s="167"/>
      <c r="P229" s="167"/>
      <c r="Q229" s="167"/>
      <c r="R229" s="167"/>
      <c r="S229" s="167"/>
      <c r="T229" s="167"/>
    </row>
    <row r="230" spans="1:20" ht="39.950000000000003" customHeight="1" x14ac:dyDescent="0.25">
      <c r="A230" s="167"/>
      <c r="B230" s="57"/>
      <c r="C230" s="57"/>
      <c r="D230" s="57"/>
      <c r="E230" s="167"/>
      <c r="F230" s="167"/>
      <c r="G230" s="167"/>
      <c r="H230" s="167"/>
      <c r="I230" s="167"/>
      <c r="J230" s="167"/>
      <c r="K230" s="167"/>
      <c r="L230" s="167"/>
      <c r="M230" s="167"/>
      <c r="N230" s="167"/>
      <c r="O230" s="167"/>
      <c r="P230" s="167"/>
      <c r="Q230" s="167"/>
      <c r="R230" s="167"/>
      <c r="S230" s="167"/>
      <c r="T230" s="167"/>
    </row>
    <row r="231" spans="1:20" ht="39.950000000000003" customHeight="1" x14ac:dyDescent="0.25">
      <c r="A231" s="167"/>
      <c r="B231" s="57"/>
      <c r="C231" s="57"/>
      <c r="D231" s="57"/>
      <c r="E231" s="167"/>
      <c r="F231" s="167"/>
      <c r="G231" s="167"/>
      <c r="H231" s="167"/>
      <c r="I231" s="167"/>
      <c r="J231" s="167"/>
      <c r="K231" s="167"/>
      <c r="L231" s="167"/>
      <c r="M231" s="167"/>
      <c r="N231" s="167"/>
      <c r="O231" s="167"/>
      <c r="P231" s="167"/>
      <c r="Q231" s="167"/>
      <c r="R231" s="167"/>
      <c r="S231" s="167"/>
      <c r="T231" s="167"/>
    </row>
    <row r="232" spans="1:20" ht="39.950000000000003" customHeight="1" x14ac:dyDescent="0.25">
      <c r="A232" s="167"/>
      <c r="B232" s="57"/>
      <c r="C232" s="57"/>
      <c r="D232" s="57"/>
      <c r="E232" s="167"/>
      <c r="F232" s="167"/>
      <c r="G232" s="167"/>
      <c r="H232" s="167"/>
      <c r="I232" s="167"/>
      <c r="J232" s="167"/>
      <c r="K232" s="167"/>
      <c r="L232" s="167"/>
      <c r="M232" s="167"/>
      <c r="N232" s="167"/>
      <c r="O232" s="167"/>
      <c r="P232" s="167"/>
      <c r="Q232" s="167"/>
      <c r="R232" s="167"/>
      <c r="S232" s="167"/>
      <c r="T232" s="167"/>
    </row>
    <row r="233" spans="1:20" ht="39.950000000000003" customHeight="1" x14ac:dyDescent="0.25">
      <c r="A233" s="167"/>
      <c r="B233" s="57"/>
      <c r="C233" s="57"/>
      <c r="D233" s="57"/>
      <c r="E233" s="167"/>
      <c r="F233" s="167"/>
      <c r="G233" s="167"/>
      <c r="H233" s="167"/>
      <c r="I233" s="167"/>
      <c r="J233" s="167"/>
      <c r="K233" s="167"/>
      <c r="L233" s="167"/>
      <c r="M233" s="167"/>
      <c r="N233" s="167"/>
      <c r="O233" s="167"/>
      <c r="P233" s="167"/>
      <c r="Q233" s="167"/>
      <c r="R233" s="167"/>
      <c r="S233" s="167"/>
      <c r="T233" s="167"/>
    </row>
    <row r="234" spans="1:20" ht="39.950000000000003" customHeight="1" x14ac:dyDescent="0.25">
      <c r="A234" s="167"/>
      <c r="B234" s="57"/>
      <c r="C234" s="57"/>
      <c r="D234" s="57"/>
      <c r="E234" s="167"/>
      <c r="F234" s="167"/>
      <c r="G234" s="167"/>
      <c r="H234" s="167"/>
      <c r="I234" s="167"/>
      <c r="J234" s="167"/>
      <c r="K234" s="167"/>
      <c r="L234" s="167"/>
      <c r="M234" s="167"/>
      <c r="N234" s="167"/>
      <c r="O234" s="167"/>
      <c r="P234" s="167"/>
      <c r="Q234" s="167"/>
      <c r="R234" s="167"/>
      <c r="S234" s="167"/>
      <c r="T234" s="167"/>
    </row>
    <row r="235" spans="1:20" ht="39.950000000000003" customHeight="1" x14ac:dyDescent="0.25">
      <c r="A235" s="167"/>
      <c r="B235" s="57"/>
      <c r="C235" s="57"/>
      <c r="D235" s="57"/>
      <c r="E235" s="167"/>
      <c r="F235" s="167"/>
      <c r="G235" s="167"/>
      <c r="H235" s="167"/>
      <c r="I235" s="167"/>
      <c r="J235" s="167"/>
      <c r="K235" s="167"/>
      <c r="L235" s="167"/>
      <c r="M235" s="167"/>
      <c r="N235" s="167"/>
      <c r="O235" s="167"/>
      <c r="P235" s="167"/>
      <c r="Q235" s="167"/>
      <c r="R235" s="167"/>
      <c r="S235" s="167"/>
      <c r="T235" s="167"/>
    </row>
    <row r="236" spans="1:20" ht="39.950000000000003" customHeight="1" x14ac:dyDescent="0.25">
      <c r="A236" s="167"/>
      <c r="B236" s="57"/>
      <c r="C236" s="57"/>
      <c r="D236" s="57"/>
      <c r="E236" s="167"/>
      <c r="F236" s="167"/>
      <c r="G236" s="167"/>
      <c r="H236" s="167"/>
      <c r="I236" s="167"/>
      <c r="J236" s="167"/>
      <c r="K236" s="167"/>
      <c r="L236" s="167"/>
      <c r="M236" s="167"/>
      <c r="N236" s="167"/>
      <c r="O236" s="167"/>
      <c r="P236" s="167"/>
      <c r="Q236" s="167"/>
      <c r="R236" s="167"/>
      <c r="S236" s="167"/>
      <c r="T236" s="167"/>
    </row>
    <row r="237" spans="1:20" ht="39.950000000000003" customHeight="1" x14ac:dyDescent="0.25">
      <c r="A237" s="167"/>
      <c r="B237" s="57"/>
      <c r="C237" s="57"/>
      <c r="D237" s="57"/>
      <c r="E237" s="167"/>
      <c r="F237" s="167"/>
      <c r="G237" s="167"/>
      <c r="H237" s="167"/>
      <c r="I237" s="167"/>
      <c r="J237" s="167"/>
      <c r="K237" s="167"/>
      <c r="L237" s="167"/>
      <c r="M237" s="167"/>
      <c r="N237" s="167"/>
      <c r="O237" s="167"/>
      <c r="P237" s="167"/>
      <c r="Q237" s="167"/>
      <c r="R237" s="167"/>
      <c r="S237" s="167"/>
      <c r="T237" s="167"/>
    </row>
    <row r="238" spans="1:20" ht="39.950000000000003" customHeight="1" x14ac:dyDescent="0.25">
      <c r="A238" s="167"/>
      <c r="B238" s="57"/>
      <c r="C238" s="57"/>
      <c r="D238" s="57"/>
      <c r="E238" s="167"/>
      <c r="F238" s="167"/>
      <c r="G238" s="167"/>
      <c r="H238" s="167"/>
      <c r="I238" s="167"/>
      <c r="J238" s="167"/>
      <c r="K238" s="167"/>
      <c r="L238" s="167"/>
      <c r="M238" s="167"/>
      <c r="N238" s="167"/>
      <c r="O238" s="167"/>
      <c r="P238" s="167"/>
      <c r="Q238" s="167"/>
      <c r="R238" s="167"/>
      <c r="S238" s="167"/>
      <c r="T238" s="167"/>
    </row>
    <row r="239" spans="1:20" ht="39.950000000000003" customHeight="1" x14ac:dyDescent="0.25">
      <c r="A239" s="167"/>
      <c r="B239" s="57"/>
      <c r="C239" s="57"/>
      <c r="D239" s="57"/>
      <c r="E239" s="167"/>
      <c r="F239" s="167"/>
      <c r="G239" s="167"/>
      <c r="H239" s="167"/>
      <c r="I239" s="167"/>
      <c r="J239" s="167"/>
      <c r="K239" s="167"/>
      <c r="L239" s="167"/>
      <c r="M239" s="167"/>
      <c r="N239" s="167"/>
      <c r="O239" s="167"/>
      <c r="P239" s="167"/>
      <c r="Q239" s="167"/>
      <c r="R239" s="167"/>
      <c r="S239" s="167"/>
      <c r="T239" s="167"/>
    </row>
    <row r="240" spans="1:20" ht="39.950000000000003" customHeight="1" x14ac:dyDescent="0.25">
      <c r="A240" s="167"/>
      <c r="B240" s="57"/>
      <c r="C240" s="57"/>
      <c r="D240" s="57"/>
      <c r="E240" s="167"/>
      <c r="F240" s="167"/>
      <c r="G240" s="167"/>
      <c r="H240" s="167"/>
      <c r="I240" s="167"/>
      <c r="J240" s="167"/>
      <c r="K240" s="167"/>
      <c r="L240" s="167"/>
      <c r="M240" s="167"/>
      <c r="N240" s="167"/>
      <c r="O240" s="167"/>
      <c r="P240" s="167"/>
      <c r="Q240" s="167"/>
      <c r="R240" s="167"/>
      <c r="S240" s="167"/>
      <c r="T240" s="167"/>
    </row>
    <row r="241" spans="1:20" ht="39.950000000000003" customHeight="1" x14ac:dyDescent="0.25">
      <c r="A241" s="167"/>
      <c r="B241" s="57"/>
      <c r="C241" s="57"/>
      <c r="D241" s="57"/>
      <c r="E241" s="167"/>
      <c r="F241" s="167"/>
      <c r="G241" s="167"/>
      <c r="H241" s="167"/>
      <c r="I241" s="167"/>
      <c r="J241" s="167"/>
      <c r="K241" s="167"/>
      <c r="L241" s="167"/>
      <c r="M241" s="167"/>
      <c r="N241" s="167"/>
      <c r="O241" s="167"/>
      <c r="P241" s="167"/>
      <c r="Q241" s="167"/>
      <c r="R241" s="167"/>
      <c r="S241" s="167"/>
      <c r="T241" s="167"/>
    </row>
    <row r="242" spans="1:20" ht="39.950000000000003" customHeight="1" x14ac:dyDescent="0.25">
      <c r="A242" s="167"/>
      <c r="B242" s="57"/>
      <c r="C242" s="57"/>
      <c r="D242" s="57"/>
      <c r="E242" s="167"/>
      <c r="F242" s="167"/>
      <c r="G242" s="167"/>
      <c r="H242" s="167"/>
      <c r="I242" s="167"/>
      <c r="J242" s="167"/>
      <c r="K242" s="167"/>
      <c r="L242" s="167"/>
      <c r="M242" s="167"/>
      <c r="N242" s="167"/>
      <c r="O242" s="167"/>
      <c r="P242" s="167"/>
      <c r="Q242" s="167"/>
      <c r="R242" s="167"/>
      <c r="S242" s="167"/>
      <c r="T242" s="167"/>
    </row>
    <row r="243" spans="1:20" ht="39.950000000000003" customHeight="1" x14ac:dyDescent="0.25">
      <c r="A243" s="167"/>
      <c r="B243" s="57"/>
      <c r="C243" s="57"/>
      <c r="D243" s="57"/>
      <c r="E243" s="167"/>
      <c r="F243" s="167"/>
      <c r="G243" s="167"/>
      <c r="H243" s="167"/>
      <c r="I243" s="167"/>
      <c r="J243" s="167"/>
      <c r="K243" s="167"/>
      <c r="L243" s="167"/>
      <c r="M243" s="167"/>
      <c r="N243" s="167"/>
      <c r="O243" s="167"/>
      <c r="P243" s="167"/>
      <c r="Q243" s="167"/>
      <c r="R243" s="167"/>
      <c r="S243" s="167"/>
      <c r="T243" s="167"/>
    </row>
    <row r="244" spans="1:20" ht="39.950000000000003" customHeight="1" x14ac:dyDescent="0.25">
      <c r="A244" s="167"/>
      <c r="B244" s="57"/>
      <c r="C244" s="57"/>
      <c r="D244" s="57"/>
      <c r="E244" s="167"/>
      <c r="F244" s="167"/>
      <c r="G244" s="167"/>
      <c r="H244" s="167"/>
      <c r="I244" s="167"/>
      <c r="J244" s="167"/>
      <c r="K244" s="167"/>
      <c r="L244" s="167"/>
      <c r="M244" s="167"/>
      <c r="N244" s="167"/>
      <c r="O244" s="167"/>
      <c r="P244" s="167"/>
      <c r="Q244" s="167"/>
      <c r="R244" s="167"/>
      <c r="S244" s="167"/>
      <c r="T244" s="167"/>
    </row>
    <row r="245" spans="1:20" ht="39.950000000000003" customHeight="1" x14ac:dyDescent="0.25">
      <c r="A245" s="167"/>
      <c r="B245" s="57"/>
      <c r="C245" s="57"/>
      <c r="D245" s="57"/>
      <c r="E245" s="167"/>
      <c r="F245" s="167"/>
      <c r="G245" s="167"/>
      <c r="H245" s="167"/>
      <c r="I245" s="167"/>
      <c r="J245" s="167"/>
      <c r="K245" s="167"/>
      <c r="L245" s="167"/>
      <c r="M245" s="167"/>
      <c r="N245" s="167"/>
      <c r="O245" s="167"/>
      <c r="P245" s="167"/>
      <c r="Q245" s="167"/>
      <c r="R245" s="167"/>
      <c r="S245" s="167"/>
      <c r="T245" s="167"/>
    </row>
    <row r="246" spans="1:20" ht="39.950000000000003" customHeight="1" x14ac:dyDescent="0.25">
      <c r="A246" s="167"/>
      <c r="B246" s="57"/>
      <c r="C246" s="57"/>
      <c r="D246" s="57"/>
      <c r="E246" s="167"/>
      <c r="F246" s="167"/>
      <c r="G246" s="167"/>
      <c r="H246" s="167"/>
      <c r="I246" s="167"/>
      <c r="J246" s="167"/>
      <c r="K246" s="167"/>
      <c r="L246" s="167"/>
      <c r="M246" s="167"/>
      <c r="N246" s="167"/>
      <c r="O246" s="167"/>
      <c r="P246" s="167"/>
      <c r="Q246" s="167"/>
      <c r="R246" s="167"/>
      <c r="S246" s="167"/>
      <c r="T246" s="167"/>
    </row>
    <row r="247" spans="1:20" ht="39.950000000000003" customHeight="1" x14ac:dyDescent="0.25">
      <c r="A247" s="167"/>
      <c r="B247" s="57"/>
      <c r="C247" s="57"/>
      <c r="D247" s="57"/>
      <c r="E247" s="167"/>
      <c r="F247" s="167"/>
      <c r="G247" s="167"/>
      <c r="H247" s="167"/>
      <c r="I247" s="167"/>
      <c r="J247" s="167"/>
      <c r="K247" s="167"/>
      <c r="L247" s="167"/>
      <c r="M247" s="167"/>
      <c r="N247" s="167"/>
      <c r="O247" s="167"/>
      <c r="P247" s="167"/>
      <c r="Q247" s="167"/>
      <c r="R247" s="167"/>
      <c r="S247" s="167"/>
      <c r="T247" s="167"/>
    </row>
    <row r="248" spans="1:20" ht="39.950000000000003" customHeight="1" x14ac:dyDescent="0.25">
      <c r="A248" s="167"/>
      <c r="B248" s="57"/>
      <c r="C248" s="57"/>
      <c r="D248" s="57"/>
      <c r="E248" s="167"/>
      <c r="F248" s="167"/>
      <c r="G248" s="167"/>
      <c r="H248" s="167"/>
      <c r="I248" s="167"/>
      <c r="J248" s="167"/>
      <c r="K248" s="167"/>
      <c r="L248" s="167"/>
      <c r="M248" s="167"/>
      <c r="N248" s="167"/>
      <c r="O248" s="167"/>
      <c r="P248" s="167"/>
      <c r="Q248" s="167"/>
      <c r="R248" s="167"/>
      <c r="S248" s="167"/>
      <c r="T248" s="167"/>
    </row>
    <row r="249" spans="1:20" ht="39.950000000000003" customHeight="1" x14ac:dyDescent="0.25">
      <c r="A249" s="167"/>
      <c r="B249" s="57"/>
      <c r="C249" s="57"/>
      <c r="D249" s="57"/>
      <c r="E249" s="167"/>
      <c r="F249" s="167"/>
      <c r="G249" s="167"/>
      <c r="H249" s="167"/>
      <c r="I249" s="167"/>
      <c r="J249" s="167"/>
      <c r="K249" s="167"/>
      <c r="L249" s="167"/>
      <c r="M249" s="167"/>
      <c r="N249" s="167"/>
      <c r="O249" s="167"/>
      <c r="P249" s="167"/>
      <c r="Q249" s="167"/>
      <c r="R249" s="167"/>
      <c r="S249" s="167"/>
      <c r="T249" s="167"/>
    </row>
    <row r="250" spans="1:20" ht="39.950000000000003" customHeight="1" x14ac:dyDescent="0.25">
      <c r="A250" s="167"/>
      <c r="B250" s="57"/>
      <c r="C250" s="57"/>
      <c r="D250" s="57"/>
      <c r="E250" s="167"/>
      <c r="F250" s="167"/>
      <c r="G250" s="167"/>
      <c r="H250" s="167"/>
      <c r="I250" s="167"/>
      <c r="J250" s="167"/>
      <c r="K250" s="167"/>
      <c r="L250" s="167"/>
      <c r="M250" s="167"/>
      <c r="N250" s="167"/>
      <c r="O250" s="167"/>
      <c r="P250" s="167"/>
      <c r="Q250" s="167"/>
      <c r="R250" s="167"/>
      <c r="S250" s="167"/>
      <c r="T250" s="167"/>
    </row>
    <row r="251" spans="1:20" ht="39.950000000000003" customHeight="1" x14ac:dyDescent="0.25">
      <c r="A251" s="167"/>
      <c r="B251" s="57"/>
      <c r="C251" s="57"/>
      <c r="D251" s="57"/>
      <c r="E251" s="167"/>
      <c r="F251" s="167"/>
      <c r="G251" s="167"/>
      <c r="H251" s="167"/>
      <c r="I251" s="167"/>
      <c r="J251" s="167"/>
      <c r="K251" s="167"/>
      <c r="L251" s="167"/>
      <c r="M251" s="167"/>
      <c r="N251" s="167"/>
      <c r="O251" s="167"/>
      <c r="P251" s="167"/>
      <c r="Q251" s="167"/>
      <c r="R251" s="167"/>
      <c r="S251" s="167"/>
      <c r="T251" s="167"/>
    </row>
    <row r="252" spans="1:20" ht="39.950000000000003" customHeight="1" x14ac:dyDescent="0.25">
      <c r="A252" s="167"/>
      <c r="B252" s="57"/>
      <c r="C252" s="57"/>
      <c r="D252" s="57"/>
      <c r="E252" s="167"/>
      <c r="F252" s="167"/>
      <c r="G252" s="167"/>
      <c r="H252" s="167"/>
      <c r="I252" s="167"/>
      <c r="J252" s="167"/>
      <c r="K252" s="167"/>
      <c r="L252" s="167"/>
      <c r="M252" s="167"/>
      <c r="N252" s="167"/>
      <c r="O252" s="167"/>
      <c r="P252" s="167"/>
      <c r="Q252" s="167"/>
      <c r="R252" s="167"/>
      <c r="S252" s="167"/>
      <c r="T252" s="167"/>
    </row>
    <row r="253" spans="1:20" ht="39.950000000000003" customHeight="1" x14ac:dyDescent="0.25">
      <c r="A253" s="167"/>
      <c r="B253" s="57"/>
      <c r="C253" s="57"/>
      <c r="D253" s="57"/>
      <c r="E253" s="167"/>
      <c r="F253" s="167"/>
      <c r="G253" s="167"/>
      <c r="H253" s="167"/>
      <c r="I253" s="167"/>
      <c r="J253" s="167"/>
      <c r="K253" s="167"/>
      <c r="L253" s="167"/>
      <c r="M253" s="167"/>
      <c r="N253" s="167"/>
      <c r="O253" s="167"/>
      <c r="P253" s="167"/>
      <c r="Q253" s="167"/>
      <c r="R253" s="167"/>
      <c r="S253" s="167"/>
      <c r="T253" s="167"/>
    </row>
    <row r="254" spans="1:20" ht="39.950000000000003" customHeight="1" x14ac:dyDescent="0.25">
      <c r="A254" s="167"/>
      <c r="B254" s="57"/>
      <c r="C254" s="57"/>
      <c r="D254" s="57"/>
      <c r="E254" s="167"/>
      <c r="F254" s="167"/>
      <c r="G254" s="167"/>
      <c r="H254" s="167"/>
      <c r="I254" s="167"/>
      <c r="J254" s="167"/>
      <c r="K254" s="167"/>
      <c r="L254" s="167"/>
      <c r="M254" s="167"/>
      <c r="N254" s="167"/>
      <c r="O254" s="167"/>
      <c r="P254" s="167"/>
      <c r="Q254" s="167"/>
      <c r="R254" s="167"/>
      <c r="S254" s="167"/>
      <c r="T254" s="167"/>
    </row>
    <row r="255" spans="1:20" ht="39.950000000000003" customHeight="1" x14ac:dyDescent="0.25">
      <c r="A255" s="167"/>
      <c r="B255" s="57"/>
      <c r="C255" s="57"/>
      <c r="D255" s="57"/>
      <c r="E255" s="167"/>
      <c r="F255" s="167"/>
      <c r="G255" s="167"/>
      <c r="H255" s="167"/>
      <c r="I255" s="167"/>
      <c r="J255" s="167"/>
      <c r="K255" s="167"/>
      <c r="L255" s="167"/>
      <c r="M255" s="167"/>
      <c r="N255" s="167"/>
      <c r="O255" s="167"/>
      <c r="P255" s="167"/>
      <c r="Q255" s="167"/>
      <c r="R255" s="167"/>
      <c r="S255" s="167"/>
      <c r="T255" s="167"/>
    </row>
    <row r="256" spans="1:20" ht="39.950000000000003" customHeight="1" x14ac:dyDescent="0.25">
      <c r="A256" s="167"/>
      <c r="B256" s="57"/>
      <c r="C256" s="57"/>
      <c r="D256" s="57"/>
      <c r="E256" s="167"/>
      <c r="F256" s="167"/>
      <c r="G256" s="167"/>
      <c r="H256" s="167"/>
      <c r="I256" s="167"/>
      <c r="J256" s="167"/>
      <c r="K256" s="167"/>
      <c r="L256" s="167"/>
      <c r="M256" s="167"/>
      <c r="N256" s="167"/>
      <c r="O256" s="167"/>
      <c r="P256" s="167"/>
      <c r="Q256" s="167"/>
      <c r="R256" s="167"/>
      <c r="S256" s="167"/>
      <c r="T256" s="167"/>
    </row>
    <row r="257" spans="1:20" ht="39.950000000000003" customHeight="1" x14ac:dyDescent="0.25">
      <c r="A257" s="167"/>
      <c r="B257" s="57"/>
      <c r="C257" s="57"/>
      <c r="D257" s="57"/>
      <c r="E257" s="167"/>
      <c r="F257" s="167"/>
      <c r="G257" s="167"/>
      <c r="H257" s="167"/>
      <c r="I257" s="167"/>
      <c r="J257" s="167"/>
      <c r="K257" s="167"/>
      <c r="L257" s="167"/>
      <c r="M257" s="167"/>
      <c r="N257" s="167"/>
      <c r="O257" s="167"/>
      <c r="P257" s="167"/>
      <c r="Q257" s="167"/>
      <c r="R257" s="167"/>
      <c r="S257" s="167"/>
      <c r="T257" s="167"/>
    </row>
    <row r="258" spans="1:20" ht="39.950000000000003" customHeight="1" x14ac:dyDescent="0.25">
      <c r="A258" s="167"/>
      <c r="B258" s="57"/>
      <c r="C258" s="57"/>
      <c r="D258" s="57"/>
      <c r="E258" s="167"/>
      <c r="F258" s="167"/>
      <c r="G258" s="167"/>
      <c r="H258" s="167"/>
      <c r="I258" s="167"/>
      <c r="J258" s="167"/>
      <c r="K258" s="167"/>
      <c r="L258" s="167"/>
      <c r="M258" s="167"/>
      <c r="N258" s="167"/>
      <c r="O258" s="167"/>
      <c r="P258" s="167"/>
      <c r="Q258" s="167"/>
      <c r="R258" s="167"/>
      <c r="S258" s="167"/>
      <c r="T258" s="167"/>
    </row>
    <row r="259" spans="1:20" ht="39.950000000000003" customHeight="1" x14ac:dyDescent="0.25">
      <c r="A259" s="167"/>
      <c r="B259" s="57"/>
      <c r="C259" s="57"/>
      <c r="D259" s="57"/>
      <c r="E259" s="167"/>
      <c r="F259" s="167"/>
      <c r="G259" s="167"/>
      <c r="H259" s="167"/>
      <c r="I259" s="167"/>
      <c r="J259" s="167"/>
      <c r="K259" s="167"/>
      <c r="L259" s="167"/>
      <c r="M259" s="167"/>
      <c r="N259" s="167"/>
      <c r="O259" s="167"/>
      <c r="P259" s="167"/>
      <c r="Q259" s="167"/>
      <c r="R259" s="167"/>
      <c r="S259" s="167"/>
      <c r="T259" s="167"/>
    </row>
    <row r="260" spans="1:20" ht="39.950000000000003" customHeight="1" x14ac:dyDescent="0.25">
      <c r="A260" s="167"/>
      <c r="B260" s="57"/>
      <c r="C260" s="57"/>
      <c r="D260" s="57"/>
      <c r="E260" s="167"/>
      <c r="F260" s="167"/>
      <c r="G260" s="167"/>
      <c r="H260" s="167"/>
      <c r="I260" s="167"/>
      <c r="J260" s="167"/>
      <c r="K260" s="167"/>
      <c r="L260" s="167"/>
      <c r="M260" s="167"/>
      <c r="N260" s="167"/>
      <c r="O260" s="167"/>
      <c r="P260" s="167"/>
      <c r="Q260" s="167"/>
      <c r="R260" s="167"/>
      <c r="S260" s="167"/>
      <c r="T260" s="167"/>
    </row>
    <row r="261" spans="1:20" ht="39.950000000000003" customHeight="1" x14ac:dyDescent="0.25">
      <c r="A261" s="167"/>
      <c r="B261" s="57"/>
      <c r="C261" s="57"/>
      <c r="D261" s="57"/>
      <c r="E261" s="167"/>
      <c r="F261" s="167"/>
      <c r="G261" s="167"/>
      <c r="H261" s="167"/>
      <c r="I261" s="167"/>
      <c r="J261" s="167"/>
      <c r="K261" s="167"/>
      <c r="L261" s="167"/>
      <c r="M261" s="167"/>
      <c r="N261" s="167"/>
      <c r="O261" s="167"/>
      <c r="P261" s="167"/>
      <c r="Q261" s="167"/>
      <c r="R261" s="167"/>
      <c r="S261" s="167"/>
      <c r="T261" s="167"/>
    </row>
    <row r="262" spans="1:20" ht="39.950000000000003" customHeight="1" x14ac:dyDescent="0.25">
      <c r="A262" s="167"/>
      <c r="B262" s="57"/>
      <c r="C262" s="57"/>
      <c r="D262" s="57"/>
      <c r="E262" s="167"/>
      <c r="F262" s="167"/>
      <c r="G262" s="167"/>
      <c r="H262" s="167"/>
      <c r="I262" s="167"/>
      <c r="J262" s="167"/>
      <c r="K262" s="167"/>
      <c r="L262" s="167"/>
      <c r="M262" s="167"/>
      <c r="N262" s="167"/>
      <c r="O262" s="167"/>
      <c r="P262" s="167"/>
      <c r="Q262" s="167"/>
      <c r="R262" s="167"/>
      <c r="S262" s="167"/>
      <c r="T262" s="167"/>
    </row>
    <row r="263" spans="1:20" ht="39.950000000000003" customHeight="1" x14ac:dyDescent="0.25">
      <c r="A263" s="167"/>
      <c r="B263" s="57"/>
      <c r="C263" s="57"/>
      <c r="D263" s="57"/>
      <c r="E263" s="167"/>
      <c r="F263" s="167"/>
      <c r="G263" s="167"/>
      <c r="H263" s="167"/>
      <c r="I263" s="167"/>
      <c r="J263" s="167"/>
      <c r="K263" s="167"/>
      <c r="L263" s="167"/>
      <c r="M263" s="167"/>
      <c r="N263" s="167"/>
      <c r="O263" s="167"/>
      <c r="P263" s="167"/>
      <c r="Q263" s="167"/>
      <c r="R263" s="167"/>
      <c r="S263" s="167"/>
      <c r="T263" s="167"/>
    </row>
    <row r="264" spans="1:20" ht="39.950000000000003" customHeight="1" x14ac:dyDescent="0.25">
      <c r="A264" s="167"/>
      <c r="B264" s="57"/>
      <c r="C264" s="57"/>
      <c r="D264" s="57"/>
      <c r="E264" s="167"/>
      <c r="F264" s="167"/>
      <c r="G264" s="167"/>
      <c r="H264" s="167"/>
      <c r="I264" s="167"/>
      <c r="J264" s="167"/>
      <c r="K264" s="167"/>
      <c r="L264" s="167"/>
      <c r="M264" s="167"/>
      <c r="N264" s="167"/>
      <c r="O264" s="167"/>
      <c r="P264" s="167"/>
      <c r="Q264" s="167"/>
      <c r="R264" s="167"/>
      <c r="S264" s="167"/>
      <c r="T264" s="167"/>
    </row>
    <row r="265" spans="1:20" ht="39.950000000000003" customHeight="1" x14ac:dyDescent="0.25">
      <c r="A265" s="167"/>
      <c r="B265" s="57"/>
      <c r="C265" s="57"/>
      <c r="D265" s="57"/>
      <c r="E265" s="167"/>
      <c r="F265" s="167"/>
      <c r="G265" s="167"/>
      <c r="H265" s="167"/>
      <c r="I265" s="167"/>
      <c r="J265" s="167"/>
      <c r="K265" s="167"/>
      <c r="L265" s="167"/>
      <c r="M265" s="167"/>
      <c r="N265" s="167"/>
      <c r="O265" s="167"/>
      <c r="P265" s="167"/>
      <c r="Q265" s="167"/>
      <c r="R265" s="167"/>
      <c r="S265" s="167"/>
      <c r="T265" s="167"/>
    </row>
    <row r="266" spans="1:20" ht="39.950000000000003" customHeight="1" x14ac:dyDescent="0.25">
      <c r="A266" s="167"/>
      <c r="B266" s="57"/>
      <c r="C266" s="57"/>
      <c r="D266" s="57"/>
      <c r="E266" s="167"/>
      <c r="F266" s="167"/>
      <c r="G266" s="167"/>
      <c r="H266" s="167"/>
      <c r="I266" s="167"/>
      <c r="J266" s="167"/>
      <c r="K266" s="167"/>
      <c r="L266" s="167"/>
      <c r="M266" s="167"/>
      <c r="N266" s="167"/>
      <c r="O266" s="167"/>
      <c r="P266" s="167"/>
      <c r="Q266" s="167"/>
      <c r="R266" s="167"/>
      <c r="S266" s="167"/>
      <c r="T266" s="167"/>
    </row>
    <row r="267" spans="1:20" ht="39.950000000000003" customHeight="1" x14ac:dyDescent="0.25">
      <c r="A267" s="167"/>
      <c r="B267" s="57"/>
      <c r="C267" s="57"/>
      <c r="D267" s="57"/>
      <c r="E267" s="167"/>
      <c r="F267" s="167"/>
      <c r="G267" s="167"/>
      <c r="H267" s="167"/>
      <c r="I267" s="167"/>
      <c r="J267" s="167"/>
      <c r="K267" s="167"/>
      <c r="L267" s="167"/>
      <c r="M267" s="167"/>
      <c r="N267" s="167"/>
      <c r="O267" s="167"/>
      <c r="P267" s="167"/>
      <c r="Q267" s="167"/>
      <c r="R267" s="167"/>
      <c r="S267" s="167"/>
      <c r="T267" s="167"/>
    </row>
    <row r="268" spans="1:20" ht="39.950000000000003" customHeight="1" x14ac:dyDescent="0.25">
      <c r="A268" s="167"/>
      <c r="B268" s="57"/>
      <c r="C268" s="57"/>
      <c r="D268" s="57"/>
      <c r="E268" s="167"/>
      <c r="F268" s="167"/>
      <c r="G268" s="167"/>
      <c r="H268" s="167"/>
      <c r="I268" s="167"/>
      <c r="J268" s="167"/>
      <c r="K268" s="167"/>
      <c r="L268" s="167"/>
      <c r="M268" s="167"/>
      <c r="N268" s="167"/>
      <c r="O268" s="167"/>
      <c r="P268" s="167"/>
      <c r="Q268" s="167"/>
      <c r="R268" s="167"/>
      <c r="S268" s="167"/>
      <c r="T268" s="167"/>
    </row>
    <row r="269" spans="1:20" ht="39.950000000000003" customHeight="1" x14ac:dyDescent="0.25">
      <c r="A269" s="167"/>
      <c r="B269" s="57"/>
      <c r="C269" s="57"/>
      <c r="D269" s="57"/>
      <c r="E269" s="167"/>
      <c r="F269" s="167"/>
      <c r="G269" s="167"/>
      <c r="H269" s="167"/>
      <c r="I269" s="167"/>
      <c r="J269" s="167"/>
      <c r="K269" s="167"/>
      <c r="L269" s="167"/>
      <c r="M269" s="167"/>
      <c r="N269" s="167"/>
      <c r="O269" s="167"/>
      <c r="P269" s="167"/>
      <c r="Q269" s="167"/>
      <c r="R269" s="167"/>
      <c r="S269" s="167"/>
      <c r="T269" s="167"/>
    </row>
    <row r="270" spans="1:20" ht="39.950000000000003" customHeight="1" x14ac:dyDescent="0.25">
      <c r="A270" s="167"/>
      <c r="B270" s="57"/>
      <c r="C270" s="57"/>
      <c r="D270" s="57"/>
      <c r="E270" s="167"/>
      <c r="F270" s="167"/>
      <c r="G270" s="167"/>
      <c r="H270" s="167"/>
      <c r="I270" s="167"/>
      <c r="J270" s="167"/>
      <c r="K270" s="167"/>
      <c r="L270" s="167"/>
      <c r="M270" s="167"/>
      <c r="N270" s="167"/>
      <c r="O270" s="167"/>
      <c r="P270" s="167"/>
      <c r="Q270" s="167"/>
      <c r="R270" s="167"/>
      <c r="S270" s="167"/>
      <c r="T270" s="167"/>
    </row>
    <row r="271" spans="1:20" ht="39.950000000000003" customHeight="1" x14ac:dyDescent="0.25">
      <c r="A271" s="167"/>
      <c r="B271" s="57"/>
      <c r="C271" s="57"/>
      <c r="D271" s="57"/>
      <c r="E271" s="167"/>
      <c r="F271" s="167"/>
      <c r="G271" s="167"/>
      <c r="H271" s="167"/>
      <c r="I271" s="167"/>
      <c r="J271" s="167"/>
      <c r="K271" s="167"/>
      <c r="L271" s="167"/>
      <c r="M271" s="167"/>
      <c r="N271" s="167"/>
      <c r="O271" s="167"/>
      <c r="P271" s="167"/>
      <c r="Q271" s="167"/>
      <c r="R271" s="167"/>
      <c r="S271" s="167"/>
      <c r="T271" s="167"/>
    </row>
    <row r="272" spans="1:20" ht="39.950000000000003" customHeight="1" x14ac:dyDescent="0.25">
      <c r="A272" s="167"/>
      <c r="B272" s="57"/>
      <c r="C272" s="57"/>
      <c r="D272" s="57"/>
      <c r="E272" s="167"/>
      <c r="F272" s="167"/>
      <c r="G272" s="167"/>
      <c r="H272" s="167"/>
      <c r="I272" s="167"/>
      <c r="J272" s="167"/>
      <c r="K272" s="167"/>
      <c r="L272" s="167"/>
      <c r="M272" s="167"/>
      <c r="N272" s="167"/>
      <c r="O272" s="167"/>
      <c r="P272" s="167"/>
      <c r="Q272" s="167"/>
      <c r="R272" s="167"/>
      <c r="S272" s="167"/>
      <c r="T272" s="167"/>
    </row>
    <row r="273" spans="1:20" ht="39.950000000000003" customHeight="1" x14ac:dyDescent="0.25">
      <c r="A273" s="167"/>
      <c r="B273" s="57"/>
      <c r="C273" s="57"/>
      <c r="D273" s="57"/>
      <c r="E273" s="167"/>
      <c r="F273" s="167"/>
      <c r="G273" s="167"/>
      <c r="H273" s="167"/>
      <c r="I273" s="167"/>
      <c r="J273" s="167"/>
      <c r="K273" s="167"/>
      <c r="L273" s="167"/>
      <c r="M273" s="167"/>
      <c r="N273" s="167"/>
      <c r="O273" s="167"/>
      <c r="P273" s="167"/>
      <c r="Q273" s="167"/>
      <c r="R273" s="167"/>
      <c r="S273" s="167"/>
      <c r="T273" s="167"/>
    </row>
    <row r="274" spans="1:20" ht="39.950000000000003" customHeight="1" x14ac:dyDescent="0.25">
      <c r="A274" s="167"/>
      <c r="B274" s="57"/>
      <c r="C274" s="57"/>
      <c r="D274" s="57"/>
      <c r="E274" s="167"/>
      <c r="F274" s="167"/>
      <c r="G274" s="167"/>
      <c r="H274" s="167"/>
      <c r="I274" s="167"/>
      <c r="J274" s="167"/>
      <c r="K274" s="167"/>
      <c r="L274" s="167"/>
      <c r="M274" s="167"/>
      <c r="N274" s="167"/>
      <c r="O274" s="167"/>
      <c r="P274" s="167"/>
      <c r="Q274" s="167"/>
      <c r="R274" s="167"/>
      <c r="S274" s="167"/>
      <c r="T274" s="167"/>
    </row>
    <row r="275" spans="1:20" ht="39.950000000000003" customHeight="1" x14ac:dyDescent="0.25">
      <c r="A275" s="167"/>
      <c r="B275" s="57"/>
      <c r="C275" s="57"/>
      <c r="D275" s="57"/>
      <c r="E275" s="167"/>
      <c r="F275" s="167"/>
      <c r="G275" s="167"/>
      <c r="H275" s="167"/>
      <c r="I275" s="167"/>
      <c r="J275" s="167"/>
      <c r="K275" s="167"/>
      <c r="L275" s="167"/>
      <c r="M275" s="167"/>
      <c r="N275" s="167"/>
      <c r="O275" s="167"/>
      <c r="P275" s="167"/>
      <c r="Q275" s="167"/>
      <c r="R275" s="167"/>
      <c r="S275" s="167"/>
      <c r="T275" s="167"/>
    </row>
    <row r="276" spans="1:20" ht="39.950000000000003" customHeight="1" x14ac:dyDescent="0.25">
      <c r="A276" s="167"/>
      <c r="B276" s="57"/>
      <c r="C276" s="57"/>
      <c r="D276" s="57"/>
      <c r="E276" s="167"/>
      <c r="F276" s="167"/>
      <c r="G276" s="167"/>
      <c r="H276" s="167"/>
      <c r="I276" s="167"/>
      <c r="J276" s="167"/>
      <c r="K276" s="167"/>
      <c r="L276" s="167"/>
      <c r="M276" s="167"/>
      <c r="N276" s="167"/>
      <c r="O276" s="167"/>
      <c r="P276" s="167"/>
      <c r="Q276" s="167"/>
      <c r="R276" s="167"/>
      <c r="S276" s="167"/>
      <c r="T276" s="167"/>
    </row>
    <row r="277" spans="1:20" ht="39.950000000000003" customHeight="1" x14ac:dyDescent="0.25">
      <c r="A277" s="167"/>
      <c r="B277" s="57"/>
      <c r="C277" s="57"/>
      <c r="D277" s="57"/>
      <c r="E277" s="167"/>
      <c r="F277" s="167"/>
      <c r="G277" s="167"/>
      <c r="H277" s="167"/>
      <c r="I277" s="167"/>
      <c r="J277" s="167"/>
      <c r="K277" s="167"/>
      <c r="L277" s="167"/>
      <c r="M277" s="167"/>
      <c r="N277" s="167"/>
      <c r="O277" s="167"/>
      <c r="P277" s="167"/>
      <c r="Q277" s="167"/>
      <c r="R277" s="167"/>
      <c r="S277" s="167"/>
      <c r="T277" s="167"/>
    </row>
    <row r="278" spans="1:20" ht="39.950000000000003" customHeight="1" x14ac:dyDescent="0.25">
      <c r="A278" s="167"/>
      <c r="B278" s="57"/>
      <c r="C278" s="57"/>
      <c r="D278" s="57"/>
      <c r="E278" s="167"/>
      <c r="F278" s="167"/>
      <c r="G278" s="167"/>
      <c r="H278" s="167"/>
      <c r="I278" s="167"/>
      <c r="J278" s="167"/>
      <c r="K278" s="167"/>
      <c r="L278" s="167"/>
      <c r="M278" s="167"/>
      <c r="N278" s="167"/>
      <c r="O278" s="167"/>
      <c r="P278" s="167"/>
      <c r="Q278" s="167"/>
      <c r="R278" s="167"/>
      <c r="S278" s="167"/>
      <c r="T278" s="167"/>
    </row>
    <row r="279" spans="1:20" ht="39.950000000000003" customHeight="1" x14ac:dyDescent="0.25">
      <c r="A279" s="167"/>
      <c r="B279" s="57"/>
      <c r="C279" s="57"/>
      <c r="D279" s="57"/>
      <c r="E279" s="167"/>
      <c r="F279" s="167"/>
      <c r="G279" s="167"/>
      <c r="H279" s="167"/>
      <c r="I279" s="167"/>
      <c r="J279" s="167"/>
      <c r="K279" s="167"/>
      <c r="L279" s="167"/>
      <c r="M279" s="167"/>
      <c r="N279" s="167"/>
      <c r="O279" s="167"/>
      <c r="P279" s="167"/>
      <c r="Q279" s="167"/>
      <c r="R279" s="167"/>
      <c r="S279" s="167"/>
      <c r="T279" s="167"/>
    </row>
    <row r="280" spans="1:20" ht="39.950000000000003" customHeight="1" x14ac:dyDescent="0.25">
      <c r="A280" s="167"/>
      <c r="B280" s="57"/>
      <c r="C280" s="57"/>
      <c r="D280" s="57"/>
      <c r="E280" s="167"/>
      <c r="F280" s="167"/>
      <c r="G280" s="167"/>
      <c r="H280" s="167"/>
      <c r="I280" s="167"/>
      <c r="J280" s="167"/>
      <c r="K280" s="167"/>
      <c r="L280" s="167"/>
      <c r="M280" s="167"/>
      <c r="N280" s="167"/>
      <c r="O280" s="167"/>
      <c r="P280" s="167"/>
      <c r="Q280" s="167"/>
      <c r="R280" s="167"/>
      <c r="S280" s="167"/>
      <c r="T280" s="167"/>
    </row>
    <row r="281" spans="1:20" ht="39.950000000000003" customHeight="1" x14ac:dyDescent="0.25">
      <c r="A281" s="167"/>
      <c r="B281" s="57"/>
      <c r="C281" s="57"/>
      <c r="D281" s="57"/>
      <c r="E281" s="167"/>
      <c r="F281" s="167"/>
      <c r="G281" s="167"/>
      <c r="H281" s="167"/>
      <c r="I281" s="167"/>
      <c r="J281" s="167"/>
      <c r="K281" s="167"/>
      <c r="L281" s="167"/>
      <c r="M281" s="167"/>
      <c r="N281" s="167"/>
      <c r="O281" s="167"/>
      <c r="P281" s="167"/>
      <c r="Q281" s="167"/>
      <c r="R281" s="167"/>
      <c r="S281" s="167"/>
      <c r="T281" s="167"/>
    </row>
    <row r="282" spans="1:20" ht="39.950000000000003" customHeight="1" x14ac:dyDescent="0.25">
      <c r="A282" s="167"/>
      <c r="B282" s="57"/>
      <c r="C282" s="57"/>
      <c r="D282" s="57"/>
      <c r="E282" s="167"/>
      <c r="F282" s="167"/>
      <c r="G282" s="167"/>
      <c r="H282" s="167"/>
      <c r="I282" s="167"/>
      <c r="J282" s="167"/>
      <c r="K282" s="167"/>
      <c r="L282" s="167"/>
      <c r="M282" s="167"/>
      <c r="N282" s="167"/>
      <c r="O282" s="167"/>
      <c r="P282" s="167"/>
      <c r="Q282" s="167"/>
      <c r="R282" s="167"/>
      <c r="S282" s="167"/>
      <c r="T282" s="167"/>
    </row>
    <row r="283" spans="1:20" ht="39.950000000000003" customHeight="1" x14ac:dyDescent="0.25">
      <c r="A283" s="167"/>
      <c r="B283" s="57"/>
      <c r="C283" s="57"/>
      <c r="D283" s="57"/>
      <c r="E283" s="167"/>
      <c r="F283" s="167"/>
      <c r="G283" s="167"/>
      <c r="H283" s="167"/>
      <c r="I283" s="167"/>
      <c r="J283" s="167"/>
      <c r="K283" s="167"/>
      <c r="L283" s="167"/>
      <c r="M283" s="167"/>
      <c r="N283" s="167"/>
      <c r="O283" s="167"/>
      <c r="P283" s="167"/>
      <c r="Q283" s="167"/>
      <c r="R283" s="167"/>
      <c r="S283" s="167"/>
      <c r="T283" s="167"/>
    </row>
    <row r="284" spans="1:20" ht="39.950000000000003" customHeight="1" x14ac:dyDescent="0.25">
      <c r="A284" s="167"/>
      <c r="B284" s="57"/>
      <c r="C284" s="57"/>
      <c r="D284" s="57"/>
      <c r="E284" s="167"/>
      <c r="F284" s="167"/>
      <c r="G284" s="167"/>
      <c r="H284" s="167"/>
      <c r="I284" s="167"/>
      <c r="J284" s="167"/>
      <c r="K284" s="167"/>
      <c r="L284" s="167"/>
      <c r="M284" s="167"/>
      <c r="N284" s="167"/>
      <c r="O284" s="167"/>
      <c r="P284" s="167"/>
      <c r="Q284" s="167"/>
      <c r="R284" s="167"/>
      <c r="S284" s="167"/>
      <c r="T284" s="167"/>
    </row>
    <row r="285" spans="1:20" ht="39.950000000000003" customHeight="1" x14ac:dyDescent="0.25">
      <c r="A285" s="167"/>
      <c r="B285" s="57"/>
      <c r="C285" s="57"/>
      <c r="D285" s="57"/>
      <c r="E285" s="167"/>
      <c r="F285" s="167"/>
      <c r="G285" s="167"/>
      <c r="H285" s="167"/>
      <c r="I285" s="167"/>
      <c r="J285" s="167"/>
      <c r="K285" s="167"/>
      <c r="L285" s="167"/>
      <c r="M285" s="167"/>
      <c r="N285" s="167"/>
      <c r="O285" s="167"/>
      <c r="P285" s="167"/>
      <c r="Q285" s="167"/>
      <c r="R285" s="167"/>
      <c r="S285" s="167"/>
      <c r="T285" s="167"/>
    </row>
    <row r="286" spans="1:20" ht="39.950000000000003" customHeight="1" x14ac:dyDescent="0.25">
      <c r="A286" s="167"/>
      <c r="B286" s="57"/>
      <c r="C286" s="57"/>
      <c r="D286" s="57"/>
      <c r="E286" s="167"/>
      <c r="F286" s="167"/>
      <c r="G286" s="167"/>
      <c r="H286" s="167"/>
      <c r="I286" s="167"/>
      <c r="J286" s="167"/>
      <c r="K286" s="167"/>
      <c r="L286" s="167"/>
      <c r="M286" s="167"/>
      <c r="N286" s="167"/>
      <c r="O286" s="167"/>
      <c r="P286" s="167"/>
      <c r="Q286" s="167"/>
      <c r="R286" s="167"/>
      <c r="S286" s="167"/>
      <c r="T286" s="167"/>
    </row>
    <row r="287" spans="1:20" ht="39.950000000000003" customHeight="1" x14ac:dyDescent="0.25">
      <c r="A287" s="167"/>
      <c r="B287" s="57"/>
      <c r="C287" s="57"/>
      <c r="D287" s="57"/>
      <c r="E287" s="167"/>
      <c r="F287" s="167"/>
      <c r="G287" s="167"/>
      <c r="H287" s="167"/>
      <c r="I287" s="167"/>
      <c r="J287" s="167"/>
      <c r="K287" s="167"/>
      <c r="L287" s="167"/>
      <c r="M287" s="167"/>
      <c r="N287" s="167"/>
      <c r="O287" s="167"/>
      <c r="P287" s="167"/>
      <c r="Q287" s="167"/>
      <c r="R287" s="167"/>
      <c r="S287" s="167"/>
      <c r="T287" s="167"/>
    </row>
    <row r="288" spans="1:20" ht="39.950000000000003" customHeight="1" x14ac:dyDescent="0.25">
      <c r="A288" s="167"/>
      <c r="B288" s="57"/>
      <c r="C288" s="57"/>
      <c r="D288" s="57"/>
      <c r="E288" s="167"/>
      <c r="F288" s="167"/>
      <c r="G288" s="167"/>
      <c r="H288" s="167"/>
      <c r="I288" s="167"/>
      <c r="J288" s="167"/>
      <c r="K288" s="167"/>
      <c r="L288" s="167"/>
      <c r="M288" s="167"/>
      <c r="N288" s="167"/>
      <c r="O288" s="167"/>
      <c r="P288" s="167"/>
      <c r="Q288" s="167"/>
      <c r="R288" s="167"/>
      <c r="S288" s="167"/>
      <c r="T288" s="167"/>
    </row>
    <row r="289" spans="1:20" ht="39.950000000000003" customHeight="1" x14ac:dyDescent="0.25">
      <c r="A289" s="167"/>
      <c r="B289" s="57"/>
      <c r="C289" s="57"/>
      <c r="D289" s="57"/>
      <c r="E289" s="167"/>
      <c r="F289" s="167"/>
      <c r="G289" s="167"/>
      <c r="H289" s="167"/>
      <c r="I289" s="167"/>
      <c r="J289" s="167"/>
      <c r="K289" s="167"/>
      <c r="L289" s="167"/>
      <c r="M289" s="167"/>
      <c r="N289" s="167"/>
      <c r="O289" s="167"/>
      <c r="P289" s="167"/>
      <c r="Q289" s="167"/>
      <c r="R289" s="167"/>
      <c r="S289" s="167"/>
      <c r="T289" s="167"/>
    </row>
    <row r="290" spans="1:20" ht="39.950000000000003" customHeight="1" x14ac:dyDescent="0.25">
      <c r="A290" s="167"/>
      <c r="B290" s="57"/>
      <c r="C290" s="57"/>
      <c r="D290" s="57"/>
      <c r="E290" s="167"/>
      <c r="F290" s="167"/>
      <c r="G290" s="167"/>
      <c r="H290" s="167"/>
      <c r="I290" s="167"/>
      <c r="J290" s="167"/>
      <c r="K290" s="167"/>
      <c r="L290" s="167"/>
      <c r="M290" s="167"/>
      <c r="N290" s="167"/>
      <c r="O290" s="167"/>
      <c r="P290" s="167"/>
      <c r="Q290" s="167"/>
      <c r="R290" s="167"/>
      <c r="S290" s="167"/>
      <c r="T290" s="167"/>
    </row>
    <row r="291" spans="1:20" ht="39.950000000000003" customHeight="1" x14ac:dyDescent="0.25">
      <c r="A291" s="167"/>
      <c r="B291" s="57"/>
      <c r="C291" s="57"/>
      <c r="D291" s="57"/>
      <c r="E291" s="167"/>
      <c r="F291" s="167"/>
      <c r="G291" s="167"/>
      <c r="H291" s="167"/>
      <c r="I291" s="167"/>
      <c r="J291" s="167"/>
      <c r="K291" s="167"/>
      <c r="L291" s="167"/>
      <c r="M291" s="167"/>
      <c r="N291" s="167"/>
      <c r="O291" s="167"/>
      <c r="P291" s="167"/>
      <c r="Q291" s="167"/>
      <c r="R291" s="167"/>
      <c r="S291" s="167"/>
      <c r="T291" s="167"/>
    </row>
    <row r="292" spans="1:20" ht="39.950000000000003" customHeight="1" x14ac:dyDescent="0.25">
      <c r="A292" s="167"/>
      <c r="B292" s="57"/>
      <c r="C292" s="57"/>
      <c r="D292" s="57"/>
      <c r="E292" s="167"/>
      <c r="F292" s="167"/>
      <c r="G292" s="167"/>
      <c r="H292" s="167"/>
      <c r="I292" s="167"/>
      <c r="J292" s="167"/>
      <c r="K292" s="167"/>
      <c r="L292" s="167"/>
      <c r="M292" s="167"/>
      <c r="N292" s="167"/>
      <c r="O292" s="167"/>
      <c r="P292" s="167"/>
      <c r="Q292" s="167"/>
      <c r="R292" s="167"/>
      <c r="S292" s="167"/>
      <c r="T292" s="167"/>
    </row>
    <row r="293" spans="1:20" ht="39.950000000000003" customHeight="1" x14ac:dyDescent="0.25">
      <c r="A293" s="167"/>
      <c r="B293" s="57"/>
      <c r="C293" s="57"/>
      <c r="D293" s="57"/>
      <c r="E293" s="167"/>
      <c r="F293" s="167"/>
      <c r="G293" s="167"/>
      <c r="H293" s="167"/>
      <c r="I293" s="167"/>
      <c r="J293" s="167"/>
      <c r="K293" s="167"/>
      <c r="L293" s="167"/>
      <c r="M293" s="167"/>
      <c r="N293" s="167"/>
      <c r="O293" s="167"/>
      <c r="P293" s="167"/>
      <c r="Q293" s="167"/>
      <c r="R293" s="167"/>
      <c r="S293" s="167"/>
      <c r="T293" s="167"/>
    </row>
    <row r="294" spans="1:20" ht="39.950000000000003" customHeight="1" x14ac:dyDescent="0.25">
      <c r="A294" s="167"/>
      <c r="B294" s="57"/>
      <c r="C294" s="57"/>
      <c r="D294" s="57"/>
      <c r="E294" s="167"/>
      <c r="F294" s="167"/>
      <c r="G294" s="167"/>
      <c r="H294" s="167"/>
      <c r="I294" s="167"/>
      <c r="J294" s="167"/>
      <c r="K294" s="167"/>
      <c r="L294" s="167"/>
      <c r="M294" s="167"/>
      <c r="N294" s="167"/>
      <c r="O294" s="167"/>
      <c r="P294" s="167"/>
      <c r="Q294" s="167"/>
      <c r="R294" s="167"/>
      <c r="S294" s="167"/>
      <c r="T294" s="167"/>
    </row>
    <row r="295" spans="1:20" ht="39.950000000000003" customHeight="1" x14ac:dyDescent="0.25">
      <c r="A295" s="167"/>
      <c r="B295" s="57"/>
      <c r="C295" s="57"/>
      <c r="D295" s="57"/>
      <c r="E295" s="167"/>
      <c r="F295" s="167"/>
      <c r="G295" s="167"/>
      <c r="H295" s="167"/>
      <c r="I295" s="167"/>
      <c r="J295" s="167"/>
      <c r="K295" s="167"/>
      <c r="L295" s="167"/>
      <c r="M295" s="167"/>
      <c r="N295" s="167"/>
      <c r="O295" s="167"/>
      <c r="P295" s="167"/>
      <c r="Q295" s="167"/>
      <c r="R295" s="167"/>
      <c r="S295" s="167"/>
      <c r="T295" s="167"/>
    </row>
    <row r="296" spans="1:20" ht="39.950000000000003" customHeight="1" x14ac:dyDescent="0.25">
      <c r="A296" s="167"/>
      <c r="B296" s="57"/>
      <c r="C296" s="57"/>
      <c r="D296" s="57"/>
      <c r="E296" s="167"/>
      <c r="F296" s="167"/>
      <c r="G296" s="167"/>
      <c r="H296" s="167"/>
      <c r="I296" s="167"/>
      <c r="J296" s="167"/>
      <c r="K296" s="167"/>
      <c r="L296" s="167"/>
      <c r="M296" s="167"/>
      <c r="N296" s="167"/>
      <c r="O296" s="167"/>
      <c r="P296" s="167"/>
      <c r="Q296" s="167"/>
      <c r="R296" s="167"/>
      <c r="S296" s="167"/>
      <c r="T296" s="167"/>
    </row>
    <row r="297" spans="1:20" ht="39.950000000000003" customHeight="1" x14ac:dyDescent="0.25">
      <c r="A297" s="167"/>
      <c r="B297" s="57"/>
      <c r="C297" s="57"/>
      <c r="D297" s="57"/>
      <c r="E297" s="167"/>
      <c r="F297" s="167"/>
      <c r="G297" s="167"/>
      <c r="H297" s="167"/>
      <c r="I297" s="167"/>
      <c r="J297" s="167"/>
      <c r="K297" s="167"/>
      <c r="L297" s="167"/>
      <c r="M297" s="167"/>
      <c r="N297" s="167"/>
      <c r="O297" s="167"/>
      <c r="P297" s="167"/>
      <c r="Q297" s="167"/>
      <c r="R297" s="167"/>
      <c r="S297" s="167"/>
      <c r="T297" s="167"/>
    </row>
    <row r="298" spans="1:20" ht="39.950000000000003" customHeight="1" x14ac:dyDescent="0.25">
      <c r="A298" s="167"/>
      <c r="B298" s="57"/>
      <c r="C298" s="57"/>
      <c r="D298" s="57"/>
      <c r="E298" s="167"/>
      <c r="F298" s="167"/>
      <c r="G298" s="167"/>
      <c r="H298" s="167"/>
      <c r="I298" s="167"/>
      <c r="J298" s="167"/>
      <c r="K298" s="167"/>
      <c r="L298" s="167"/>
      <c r="M298" s="167"/>
      <c r="N298" s="167"/>
      <c r="O298" s="167"/>
      <c r="P298" s="167"/>
      <c r="Q298" s="167"/>
      <c r="R298" s="167"/>
      <c r="S298" s="167"/>
      <c r="T298" s="167"/>
    </row>
    <row r="299" spans="1:20" ht="39.950000000000003" customHeight="1" x14ac:dyDescent="0.25">
      <c r="A299" s="167"/>
      <c r="B299" s="57"/>
      <c r="C299" s="57"/>
      <c r="D299" s="57"/>
      <c r="E299" s="167"/>
      <c r="F299" s="167"/>
      <c r="G299" s="167"/>
      <c r="H299" s="167"/>
      <c r="I299" s="167"/>
      <c r="J299" s="167"/>
      <c r="K299" s="167"/>
      <c r="L299" s="167"/>
      <c r="M299" s="167"/>
      <c r="N299" s="167"/>
      <c r="O299" s="167"/>
      <c r="P299" s="167"/>
      <c r="Q299" s="167"/>
      <c r="R299" s="167"/>
      <c r="S299" s="167"/>
      <c r="T299" s="167"/>
    </row>
    <row r="300" spans="1:20" ht="39.950000000000003" customHeight="1" x14ac:dyDescent="0.25">
      <c r="A300" s="167"/>
      <c r="B300" s="57"/>
      <c r="C300" s="57"/>
      <c r="D300" s="57"/>
      <c r="E300" s="167"/>
      <c r="F300" s="167"/>
      <c r="G300" s="167"/>
      <c r="H300" s="167"/>
      <c r="I300" s="167"/>
      <c r="J300" s="167"/>
      <c r="K300" s="167"/>
      <c r="L300" s="167"/>
      <c r="M300" s="167"/>
      <c r="N300" s="167"/>
      <c r="O300" s="167"/>
      <c r="P300" s="167"/>
      <c r="Q300" s="167"/>
      <c r="R300" s="167"/>
      <c r="S300" s="167"/>
      <c r="T300" s="167"/>
    </row>
    <row r="301" spans="1:20" ht="39.950000000000003" customHeight="1" x14ac:dyDescent="0.25">
      <c r="A301" s="167"/>
      <c r="B301" s="57"/>
      <c r="C301" s="57"/>
      <c r="D301" s="57"/>
      <c r="E301" s="167"/>
      <c r="F301" s="167"/>
      <c r="G301" s="167"/>
      <c r="H301" s="167"/>
      <c r="I301" s="167"/>
      <c r="J301" s="167"/>
      <c r="K301" s="167"/>
      <c r="L301" s="167"/>
      <c r="M301" s="167"/>
      <c r="N301" s="167"/>
      <c r="O301" s="167"/>
      <c r="P301" s="167"/>
      <c r="Q301" s="167"/>
      <c r="R301" s="167"/>
      <c r="S301" s="167"/>
      <c r="T301" s="167"/>
    </row>
    <row r="302" spans="1:20" ht="39.950000000000003" customHeight="1" x14ac:dyDescent="0.25">
      <c r="A302" s="167"/>
      <c r="B302" s="57"/>
      <c r="C302" s="57"/>
      <c r="D302" s="57"/>
      <c r="E302" s="167"/>
      <c r="F302" s="167"/>
      <c r="G302" s="167"/>
      <c r="H302" s="167"/>
      <c r="I302" s="167"/>
      <c r="J302" s="167"/>
      <c r="K302" s="167"/>
      <c r="L302" s="167"/>
      <c r="M302" s="167"/>
      <c r="N302" s="167"/>
      <c r="O302" s="167"/>
      <c r="P302" s="167"/>
      <c r="Q302" s="167"/>
      <c r="R302" s="167"/>
      <c r="S302" s="167"/>
      <c r="T302" s="167"/>
    </row>
    <row r="303" spans="1:20" ht="39.950000000000003" customHeight="1" x14ac:dyDescent="0.25">
      <c r="A303" s="167"/>
      <c r="B303" s="57"/>
      <c r="C303" s="57"/>
      <c r="D303" s="57"/>
      <c r="E303" s="167"/>
      <c r="F303" s="167"/>
      <c r="G303" s="167"/>
      <c r="H303" s="167"/>
      <c r="I303" s="167"/>
      <c r="J303" s="167"/>
      <c r="K303" s="167"/>
      <c r="L303" s="167"/>
      <c r="M303" s="167"/>
      <c r="N303" s="167"/>
      <c r="O303" s="167"/>
      <c r="P303" s="167"/>
      <c r="Q303" s="167"/>
      <c r="R303" s="167"/>
      <c r="S303" s="167"/>
      <c r="T303" s="167"/>
    </row>
    <row r="304" spans="1:20" ht="39.950000000000003" customHeight="1" x14ac:dyDescent="0.25">
      <c r="A304" s="167"/>
      <c r="B304" s="57"/>
      <c r="C304" s="57"/>
      <c r="D304" s="57"/>
      <c r="E304" s="167"/>
      <c r="F304" s="167"/>
      <c r="G304" s="167"/>
      <c r="H304" s="167"/>
      <c r="I304" s="167"/>
      <c r="J304" s="167"/>
      <c r="K304" s="167"/>
      <c r="L304" s="167"/>
      <c r="M304" s="167"/>
      <c r="N304" s="167"/>
      <c r="O304" s="167"/>
      <c r="P304" s="167"/>
      <c r="Q304" s="167"/>
      <c r="R304" s="167"/>
      <c r="S304" s="167"/>
      <c r="T304" s="167"/>
    </row>
    <row r="305" spans="1:20" ht="39.950000000000003" customHeight="1" x14ac:dyDescent="0.25">
      <c r="A305" s="167"/>
      <c r="B305" s="57"/>
      <c r="C305" s="57"/>
      <c r="D305" s="57"/>
      <c r="E305" s="167"/>
      <c r="F305" s="167"/>
      <c r="G305" s="167"/>
      <c r="H305" s="167"/>
      <c r="I305" s="167"/>
      <c r="J305" s="167"/>
      <c r="K305" s="167"/>
      <c r="L305" s="167"/>
      <c r="M305" s="167"/>
      <c r="N305" s="167"/>
      <c r="O305" s="167"/>
      <c r="P305" s="167"/>
      <c r="Q305" s="167"/>
      <c r="R305" s="167"/>
      <c r="S305" s="167"/>
      <c r="T305" s="167"/>
    </row>
    <row r="306" spans="1:20" ht="39.950000000000003" customHeight="1" x14ac:dyDescent="0.25">
      <c r="A306" s="167"/>
      <c r="B306" s="57"/>
      <c r="C306" s="57"/>
      <c r="D306" s="57"/>
      <c r="E306" s="167"/>
      <c r="F306" s="167"/>
      <c r="G306" s="167"/>
      <c r="H306" s="167"/>
      <c r="I306" s="167"/>
      <c r="J306" s="167"/>
      <c r="K306" s="167"/>
      <c r="L306" s="167"/>
      <c r="M306" s="167"/>
      <c r="N306" s="167"/>
      <c r="O306" s="167"/>
      <c r="P306" s="167"/>
      <c r="Q306" s="167"/>
      <c r="R306" s="167"/>
      <c r="S306" s="167"/>
      <c r="T306" s="167"/>
    </row>
    <row r="307" spans="1:20" ht="39.950000000000003" customHeight="1" x14ac:dyDescent="0.25">
      <c r="A307" s="167"/>
      <c r="B307" s="57"/>
      <c r="C307" s="57"/>
      <c r="D307" s="57"/>
      <c r="E307" s="167"/>
      <c r="F307" s="167"/>
      <c r="G307" s="167"/>
      <c r="H307" s="167"/>
      <c r="I307" s="167"/>
      <c r="J307" s="167"/>
      <c r="K307" s="167"/>
      <c r="L307" s="167"/>
      <c r="M307" s="167"/>
      <c r="N307" s="167"/>
      <c r="O307" s="167"/>
      <c r="P307" s="167"/>
      <c r="Q307" s="167"/>
      <c r="R307" s="167"/>
      <c r="S307" s="167"/>
      <c r="T307" s="167"/>
    </row>
    <row r="308" spans="1:20" ht="39.950000000000003" customHeight="1" x14ac:dyDescent="0.25">
      <c r="A308" s="167"/>
      <c r="B308" s="57"/>
      <c r="C308" s="57"/>
      <c r="D308" s="57"/>
      <c r="E308" s="167"/>
      <c r="F308" s="167"/>
      <c r="G308" s="167"/>
      <c r="H308" s="167"/>
      <c r="I308" s="167"/>
      <c r="J308" s="167"/>
      <c r="K308" s="167"/>
      <c r="L308" s="167"/>
      <c r="M308" s="167"/>
      <c r="N308" s="167"/>
      <c r="O308" s="167"/>
      <c r="P308" s="167"/>
      <c r="Q308" s="167"/>
      <c r="R308" s="167"/>
      <c r="S308" s="167"/>
      <c r="T308" s="167"/>
    </row>
    <row r="309" spans="1:20" ht="39.950000000000003" customHeight="1" x14ac:dyDescent="0.25">
      <c r="A309" s="167"/>
      <c r="B309" s="57"/>
      <c r="C309" s="57"/>
      <c r="D309" s="57"/>
      <c r="E309" s="167"/>
      <c r="F309" s="167"/>
      <c r="G309" s="167"/>
      <c r="H309" s="167"/>
      <c r="I309" s="167"/>
      <c r="J309" s="167"/>
      <c r="K309" s="167"/>
      <c r="L309" s="167"/>
      <c r="M309" s="167"/>
      <c r="N309" s="167"/>
      <c r="O309" s="167"/>
      <c r="P309" s="167"/>
      <c r="Q309" s="167"/>
      <c r="R309" s="167"/>
      <c r="S309" s="167"/>
      <c r="T309" s="167"/>
    </row>
    <row r="310" spans="1:20" ht="39.950000000000003" customHeight="1" x14ac:dyDescent="0.25">
      <c r="A310" s="167"/>
      <c r="B310" s="57"/>
      <c r="C310" s="57"/>
      <c r="D310" s="57"/>
      <c r="E310" s="167"/>
      <c r="F310" s="167"/>
      <c r="G310" s="167"/>
      <c r="H310" s="167"/>
      <c r="I310" s="167"/>
      <c r="J310" s="167"/>
      <c r="K310" s="167"/>
      <c r="L310" s="167"/>
      <c r="M310" s="167"/>
      <c r="N310" s="167"/>
      <c r="O310" s="167"/>
      <c r="P310" s="167"/>
      <c r="Q310" s="167"/>
      <c r="R310" s="167"/>
      <c r="S310" s="167"/>
      <c r="T310" s="167"/>
    </row>
    <row r="311" spans="1:20" ht="39.950000000000003" customHeight="1" x14ac:dyDescent="0.25">
      <c r="A311" s="167"/>
      <c r="B311" s="57"/>
      <c r="C311" s="57"/>
      <c r="D311" s="57"/>
      <c r="E311" s="167"/>
      <c r="F311" s="167"/>
      <c r="G311" s="167"/>
      <c r="H311" s="167"/>
      <c r="I311" s="167"/>
      <c r="J311" s="167"/>
      <c r="K311" s="167"/>
      <c r="L311" s="167"/>
      <c r="M311" s="167"/>
      <c r="N311" s="167"/>
      <c r="O311" s="167"/>
      <c r="P311" s="167"/>
      <c r="Q311" s="167"/>
      <c r="R311" s="167"/>
      <c r="S311" s="167"/>
      <c r="T311" s="167"/>
    </row>
    <row r="312" spans="1:20" ht="39.950000000000003" customHeight="1" x14ac:dyDescent="0.25">
      <c r="A312" s="167"/>
      <c r="B312" s="57"/>
      <c r="C312" s="57"/>
      <c r="D312" s="57"/>
      <c r="E312" s="167"/>
      <c r="F312" s="167"/>
      <c r="G312" s="167"/>
      <c r="H312" s="167"/>
      <c r="I312" s="167"/>
      <c r="J312" s="167"/>
      <c r="K312" s="167"/>
      <c r="L312" s="167"/>
      <c r="M312" s="167"/>
      <c r="N312" s="167"/>
      <c r="O312" s="167"/>
      <c r="P312" s="167"/>
      <c r="Q312" s="167"/>
      <c r="R312" s="167"/>
      <c r="S312" s="167"/>
      <c r="T312" s="167"/>
    </row>
    <row r="313" spans="1:20" ht="39.950000000000003" customHeight="1" x14ac:dyDescent="0.25">
      <c r="A313" s="167"/>
      <c r="B313" s="57"/>
      <c r="C313" s="57"/>
      <c r="D313" s="57"/>
      <c r="E313" s="167"/>
      <c r="F313" s="167"/>
      <c r="G313" s="167"/>
      <c r="H313" s="167"/>
      <c r="I313" s="167"/>
      <c r="J313" s="167"/>
      <c r="K313" s="167"/>
      <c r="L313" s="167"/>
      <c r="M313" s="167"/>
      <c r="N313" s="167"/>
      <c r="O313" s="167"/>
      <c r="P313" s="167"/>
      <c r="Q313" s="167"/>
      <c r="R313" s="167"/>
      <c r="S313" s="167"/>
      <c r="T313" s="167"/>
    </row>
    <row r="314" spans="1:20" ht="39.950000000000003" customHeight="1" x14ac:dyDescent="0.25">
      <c r="A314" s="167"/>
      <c r="B314" s="57"/>
      <c r="C314" s="57"/>
      <c r="D314" s="57"/>
      <c r="E314" s="167"/>
      <c r="F314" s="167"/>
      <c r="G314" s="167"/>
      <c r="H314" s="167"/>
      <c r="I314" s="167"/>
      <c r="J314" s="167"/>
      <c r="K314" s="167"/>
      <c r="L314" s="167"/>
      <c r="M314" s="167"/>
      <c r="N314" s="167"/>
      <c r="O314" s="167"/>
      <c r="P314" s="167"/>
      <c r="Q314" s="167"/>
      <c r="R314" s="167"/>
      <c r="S314" s="167"/>
      <c r="T314" s="167"/>
    </row>
    <row r="315" spans="1:20" ht="39.950000000000003" customHeight="1" x14ac:dyDescent="0.25">
      <c r="A315" s="167"/>
      <c r="B315" s="57"/>
      <c r="C315" s="57"/>
      <c r="D315" s="57"/>
      <c r="E315" s="167"/>
      <c r="F315" s="167"/>
      <c r="G315" s="167"/>
      <c r="H315" s="167"/>
      <c r="I315" s="167"/>
      <c r="J315" s="167"/>
      <c r="K315" s="167"/>
      <c r="L315" s="167"/>
      <c r="M315" s="167"/>
      <c r="N315" s="167"/>
      <c r="O315" s="167"/>
      <c r="P315" s="167"/>
      <c r="Q315" s="167"/>
      <c r="R315" s="167"/>
      <c r="S315" s="167"/>
      <c r="T315" s="167"/>
    </row>
    <row r="316" spans="1:20" ht="39.950000000000003" customHeight="1" x14ac:dyDescent="0.25">
      <c r="A316" s="167"/>
      <c r="B316" s="57"/>
      <c r="C316" s="57"/>
      <c r="D316" s="57"/>
      <c r="E316" s="167"/>
      <c r="F316" s="167"/>
      <c r="G316" s="167"/>
      <c r="H316" s="167"/>
      <c r="I316" s="167"/>
      <c r="J316" s="167"/>
      <c r="K316" s="167"/>
      <c r="L316" s="167"/>
      <c r="M316" s="167"/>
      <c r="N316" s="167"/>
      <c r="O316" s="167"/>
      <c r="P316" s="167"/>
      <c r="Q316" s="167"/>
      <c r="R316" s="167"/>
      <c r="S316" s="167"/>
      <c r="T316" s="167"/>
    </row>
    <row r="317" spans="1:20" ht="39.950000000000003" customHeight="1" x14ac:dyDescent="0.25">
      <c r="A317" s="167"/>
      <c r="B317" s="57"/>
      <c r="C317" s="57"/>
      <c r="D317" s="57"/>
      <c r="E317" s="167"/>
      <c r="F317" s="167"/>
      <c r="G317" s="167"/>
      <c r="H317" s="167"/>
      <c r="I317" s="167"/>
      <c r="J317" s="167"/>
      <c r="K317" s="167"/>
      <c r="L317" s="167"/>
      <c r="M317" s="167"/>
      <c r="N317" s="167"/>
      <c r="O317" s="167"/>
      <c r="P317" s="167"/>
      <c r="Q317" s="167"/>
      <c r="R317" s="167"/>
      <c r="S317" s="167"/>
      <c r="T317" s="167"/>
    </row>
    <row r="318" spans="1:20" ht="39.950000000000003" customHeight="1" x14ac:dyDescent="0.25">
      <c r="A318" s="167"/>
      <c r="B318" s="57"/>
      <c r="C318" s="57"/>
      <c r="D318" s="57"/>
      <c r="E318" s="167"/>
      <c r="F318" s="167"/>
      <c r="G318" s="167"/>
      <c r="H318" s="167"/>
      <c r="I318" s="167"/>
      <c r="J318" s="167"/>
      <c r="K318" s="167"/>
      <c r="L318" s="167"/>
      <c r="M318" s="167"/>
      <c r="N318" s="167"/>
      <c r="O318" s="167"/>
      <c r="P318" s="167"/>
      <c r="Q318" s="167"/>
      <c r="R318" s="167"/>
      <c r="S318" s="167"/>
      <c r="T318" s="167"/>
    </row>
    <row r="319" spans="1:20" ht="39.950000000000003" customHeight="1" x14ac:dyDescent="0.25">
      <c r="A319" s="167"/>
      <c r="B319" s="57"/>
      <c r="C319" s="57"/>
      <c r="D319" s="57"/>
      <c r="E319" s="167"/>
      <c r="F319" s="167"/>
      <c r="G319" s="167"/>
      <c r="H319" s="167"/>
      <c r="I319" s="167"/>
      <c r="J319" s="167"/>
      <c r="K319" s="167"/>
      <c r="L319" s="167"/>
      <c r="M319" s="167"/>
      <c r="N319" s="167"/>
      <c r="O319" s="167"/>
      <c r="P319" s="167"/>
      <c r="Q319" s="167"/>
      <c r="R319" s="167"/>
      <c r="S319" s="167"/>
      <c r="T319" s="167"/>
    </row>
    <row r="320" spans="1:20" ht="39.950000000000003" customHeight="1" x14ac:dyDescent="0.25">
      <c r="A320" s="167"/>
      <c r="B320" s="57"/>
      <c r="C320" s="57"/>
      <c r="D320" s="57"/>
      <c r="E320" s="167"/>
      <c r="F320" s="167"/>
      <c r="G320" s="167"/>
      <c r="H320" s="167"/>
      <c r="I320" s="167"/>
      <c r="J320" s="167"/>
      <c r="K320" s="167"/>
      <c r="L320" s="167"/>
      <c r="M320" s="167"/>
      <c r="N320" s="167"/>
      <c r="O320" s="167"/>
      <c r="P320" s="167"/>
      <c r="Q320" s="167"/>
      <c r="R320" s="167"/>
      <c r="S320" s="167"/>
      <c r="T320" s="167"/>
    </row>
    <row r="321" spans="1:20" ht="39.950000000000003" customHeight="1" x14ac:dyDescent="0.25">
      <c r="A321" s="167"/>
      <c r="B321" s="57"/>
      <c r="C321" s="57"/>
      <c r="D321" s="57"/>
      <c r="E321" s="167"/>
      <c r="F321" s="167"/>
      <c r="G321" s="167"/>
      <c r="H321" s="167"/>
      <c r="I321" s="167"/>
      <c r="J321" s="167"/>
      <c r="K321" s="167"/>
      <c r="L321" s="167"/>
      <c r="M321" s="167"/>
      <c r="N321" s="167"/>
      <c r="O321" s="167"/>
      <c r="P321" s="167"/>
      <c r="Q321" s="167"/>
      <c r="R321" s="167"/>
      <c r="S321" s="167"/>
      <c r="T321" s="167"/>
    </row>
    <row r="322" spans="1:20" ht="39.950000000000003" customHeight="1" x14ac:dyDescent="0.25">
      <c r="A322" s="167"/>
      <c r="B322" s="57"/>
      <c r="C322" s="57"/>
      <c r="D322" s="57"/>
      <c r="E322" s="167"/>
      <c r="F322" s="167"/>
      <c r="G322" s="167"/>
      <c r="H322" s="167"/>
      <c r="I322" s="167"/>
      <c r="J322" s="167"/>
      <c r="K322" s="167"/>
      <c r="L322" s="167"/>
      <c r="M322" s="167"/>
      <c r="N322" s="167"/>
      <c r="O322" s="167"/>
      <c r="P322" s="167"/>
      <c r="Q322" s="167"/>
      <c r="R322" s="167"/>
      <c r="S322" s="167"/>
      <c r="T322" s="167"/>
    </row>
    <row r="323" spans="1:20" ht="39.950000000000003" customHeight="1" x14ac:dyDescent="0.25">
      <c r="A323" s="167"/>
      <c r="B323" s="57"/>
      <c r="C323" s="57"/>
      <c r="D323" s="57"/>
      <c r="E323" s="167"/>
      <c r="F323" s="167"/>
      <c r="G323" s="167"/>
      <c r="H323" s="167"/>
      <c r="I323" s="167"/>
      <c r="J323" s="167"/>
      <c r="K323" s="167"/>
      <c r="L323" s="167"/>
      <c r="M323" s="167"/>
      <c r="N323" s="167"/>
      <c r="O323" s="167"/>
      <c r="P323" s="167"/>
      <c r="Q323" s="167"/>
      <c r="R323" s="167"/>
      <c r="S323" s="167"/>
      <c r="T323" s="167"/>
    </row>
    <row r="324" spans="1:20" ht="39.950000000000003" customHeight="1" x14ac:dyDescent="0.25">
      <c r="A324" s="167"/>
      <c r="B324" s="57"/>
      <c r="C324" s="57"/>
      <c r="D324" s="57"/>
      <c r="E324" s="167"/>
      <c r="F324" s="167"/>
      <c r="G324" s="167"/>
      <c r="H324" s="167"/>
      <c r="I324" s="167"/>
      <c r="J324" s="167"/>
      <c r="K324" s="167"/>
      <c r="L324" s="167"/>
      <c r="M324" s="167"/>
      <c r="N324" s="167"/>
      <c r="O324" s="167"/>
      <c r="P324" s="167"/>
      <c r="Q324" s="167"/>
      <c r="R324" s="167"/>
      <c r="S324" s="167"/>
      <c r="T324" s="167"/>
    </row>
    <row r="325" spans="1:20" ht="39.950000000000003" customHeight="1" x14ac:dyDescent="0.25">
      <c r="A325" s="167"/>
      <c r="B325" s="57"/>
      <c r="C325" s="57"/>
      <c r="D325" s="57"/>
      <c r="E325" s="167"/>
      <c r="F325" s="167"/>
      <c r="G325" s="167"/>
      <c r="H325" s="167"/>
      <c r="I325" s="167"/>
      <c r="J325" s="167"/>
      <c r="K325" s="167"/>
      <c r="L325" s="167"/>
      <c r="M325" s="167"/>
      <c r="N325" s="167"/>
      <c r="O325" s="167"/>
      <c r="P325" s="167"/>
      <c r="Q325" s="167"/>
      <c r="R325" s="167"/>
      <c r="S325" s="167"/>
      <c r="T325" s="167"/>
    </row>
    <row r="326" spans="1:20" ht="39.950000000000003" customHeight="1" x14ac:dyDescent="0.25">
      <c r="A326" s="167"/>
      <c r="B326" s="57"/>
      <c r="C326" s="57"/>
      <c r="D326" s="57"/>
      <c r="E326" s="167"/>
      <c r="F326" s="167"/>
      <c r="G326" s="167"/>
      <c r="H326" s="167"/>
      <c r="I326" s="167"/>
      <c r="J326" s="167"/>
      <c r="K326" s="167"/>
      <c r="L326" s="167"/>
      <c r="M326" s="167"/>
      <c r="N326" s="167"/>
      <c r="O326" s="167"/>
      <c r="P326" s="167"/>
      <c r="Q326" s="167"/>
      <c r="R326" s="167"/>
      <c r="S326" s="167"/>
      <c r="T326" s="167"/>
    </row>
    <row r="327" spans="1:20" ht="39.950000000000003" customHeight="1" x14ac:dyDescent="0.25">
      <c r="A327" s="167"/>
      <c r="B327" s="57"/>
      <c r="C327" s="57"/>
      <c r="D327" s="57"/>
      <c r="E327" s="167"/>
      <c r="F327" s="167"/>
      <c r="G327" s="167"/>
      <c r="H327" s="167"/>
      <c r="I327" s="167"/>
      <c r="J327" s="167"/>
      <c r="K327" s="167"/>
      <c r="L327" s="167"/>
      <c r="M327" s="167"/>
      <c r="N327" s="167"/>
      <c r="O327" s="167"/>
      <c r="P327" s="167"/>
      <c r="Q327" s="167"/>
      <c r="R327" s="167"/>
      <c r="S327" s="167"/>
      <c r="T327" s="167"/>
    </row>
    <row r="328" spans="1:20" ht="39.950000000000003" customHeight="1" x14ac:dyDescent="0.25">
      <c r="A328" s="167"/>
      <c r="B328" s="57"/>
      <c r="C328" s="57"/>
      <c r="D328" s="57"/>
      <c r="E328" s="167"/>
      <c r="F328" s="167"/>
      <c r="G328" s="167"/>
      <c r="H328" s="167"/>
      <c r="I328" s="167"/>
      <c r="J328" s="167"/>
      <c r="K328" s="167"/>
      <c r="L328" s="167"/>
      <c r="M328" s="167"/>
      <c r="N328" s="167"/>
      <c r="O328" s="167"/>
      <c r="P328" s="167"/>
      <c r="Q328" s="167"/>
      <c r="R328" s="167"/>
      <c r="S328" s="167"/>
      <c r="T328" s="167"/>
    </row>
    <row r="329" spans="1:20" ht="39.950000000000003" customHeight="1" x14ac:dyDescent="0.25">
      <c r="A329" s="167"/>
      <c r="B329" s="57"/>
      <c r="C329" s="57"/>
      <c r="D329" s="57"/>
      <c r="E329" s="167"/>
      <c r="F329" s="167"/>
      <c r="G329" s="167"/>
      <c r="H329" s="167"/>
      <c r="I329" s="167"/>
      <c r="J329" s="167"/>
      <c r="K329" s="167"/>
      <c r="L329" s="167"/>
      <c r="M329" s="167"/>
      <c r="N329" s="167"/>
      <c r="O329" s="167"/>
      <c r="P329" s="167"/>
      <c r="Q329" s="167"/>
      <c r="R329" s="167"/>
      <c r="S329" s="167"/>
      <c r="T329" s="167"/>
    </row>
    <row r="330" spans="1:20" ht="39.950000000000003" customHeight="1" x14ac:dyDescent="0.25">
      <c r="A330" s="167"/>
      <c r="B330" s="57"/>
      <c r="C330" s="57"/>
      <c r="D330" s="57"/>
      <c r="E330" s="167"/>
      <c r="F330" s="167"/>
      <c r="G330" s="167"/>
      <c r="H330" s="167"/>
      <c r="I330" s="167"/>
      <c r="J330" s="167"/>
      <c r="K330" s="167"/>
      <c r="L330" s="167"/>
      <c r="M330" s="167"/>
      <c r="N330" s="167"/>
      <c r="O330" s="167"/>
      <c r="P330" s="167"/>
      <c r="Q330" s="167"/>
      <c r="R330" s="167"/>
      <c r="S330" s="167"/>
      <c r="T330" s="167"/>
    </row>
    <row r="331" spans="1:20" ht="39.950000000000003" customHeight="1" x14ac:dyDescent="0.25">
      <c r="A331" s="167"/>
      <c r="B331" s="57"/>
      <c r="C331" s="57"/>
      <c r="D331" s="57"/>
      <c r="E331" s="167"/>
      <c r="F331" s="167"/>
      <c r="G331" s="167"/>
      <c r="H331" s="167"/>
      <c r="I331" s="167"/>
      <c r="J331" s="167"/>
      <c r="K331" s="167"/>
      <c r="L331" s="167"/>
      <c r="M331" s="167"/>
      <c r="N331" s="167"/>
      <c r="O331" s="167"/>
      <c r="P331" s="167"/>
      <c r="Q331" s="167"/>
      <c r="R331" s="167"/>
      <c r="S331" s="167"/>
      <c r="T331" s="167"/>
    </row>
    <row r="332" spans="1:20" ht="39.950000000000003" customHeight="1" x14ac:dyDescent="0.25">
      <c r="A332" s="167"/>
      <c r="B332" s="57"/>
      <c r="C332" s="57"/>
      <c r="D332" s="57"/>
      <c r="E332" s="167"/>
      <c r="F332" s="167"/>
      <c r="G332" s="167"/>
      <c r="H332" s="167"/>
      <c r="I332" s="167"/>
      <c r="J332" s="167"/>
      <c r="K332" s="167"/>
      <c r="L332" s="167"/>
      <c r="M332" s="167"/>
      <c r="N332" s="167"/>
      <c r="O332" s="167"/>
      <c r="P332" s="167"/>
      <c r="Q332" s="167"/>
      <c r="R332" s="167"/>
      <c r="S332" s="167"/>
      <c r="T332" s="167"/>
    </row>
    <row r="333" spans="1:20" ht="39.950000000000003" customHeight="1" x14ac:dyDescent="0.25">
      <c r="A333" s="167"/>
      <c r="B333" s="57"/>
      <c r="C333" s="57"/>
      <c r="D333" s="57"/>
      <c r="E333" s="167"/>
      <c r="F333" s="167"/>
      <c r="G333" s="167"/>
      <c r="H333" s="167"/>
      <c r="I333" s="167"/>
      <c r="J333" s="167"/>
      <c r="K333" s="167"/>
      <c r="L333" s="167"/>
      <c r="M333" s="167"/>
      <c r="N333" s="167"/>
      <c r="O333" s="167"/>
      <c r="P333" s="167"/>
      <c r="Q333" s="167"/>
      <c r="R333" s="167"/>
      <c r="S333" s="167"/>
      <c r="T333" s="167"/>
    </row>
    <row r="334" spans="1:20" ht="39.950000000000003" customHeight="1" x14ac:dyDescent="0.25">
      <c r="A334" s="167"/>
      <c r="B334" s="57"/>
      <c r="C334" s="57"/>
      <c r="D334" s="57"/>
      <c r="E334" s="167"/>
      <c r="F334" s="167"/>
      <c r="G334" s="167"/>
      <c r="H334" s="167"/>
      <c r="I334" s="167"/>
      <c r="J334" s="167"/>
      <c r="K334" s="167"/>
      <c r="L334" s="167"/>
      <c r="M334" s="167"/>
      <c r="N334" s="167"/>
      <c r="O334" s="167"/>
      <c r="P334" s="167"/>
      <c r="Q334" s="167"/>
      <c r="R334" s="167"/>
      <c r="S334" s="167"/>
      <c r="T334" s="167"/>
    </row>
    <row r="335" spans="1:20" ht="39.950000000000003" customHeight="1" x14ac:dyDescent="0.25">
      <c r="A335" s="167"/>
      <c r="B335" s="57"/>
      <c r="C335" s="57"/>
      <c r="D335" s="57"/>
      <c r="E335" s="167"/>
      <c r="F335" s="167"/>
      <c r="G335" s="167"/>
      <c r="H335" s="167"/>
      <c r="I335" s="167"/>
      <c r="J335" s="167"/>
      <c r="K335" s="167"/>
      <c r="L335" s="167"/>
      <c r="M335" s="167"/>
      <c r="N335" s="167"/>
      <c r="O335" s="167"/>
      <c r="P335" s="167"/>
      <c r="Q335" s="167"/>
      <c r="R335" s="167"/>
      <c r="S335" s="167"/>
      <c r="T335" s="167"/>
    </row>
    <row r="336" spans="1:20" ht="39.950000000000003" customHeight="1" x14ac:dyDescent="0.25">
      <c r="A336" s="167"/>
      <c r="B336" s="57"/>
      <c r="C336" s="57"/>
      <c r="D336" s="57"/>
      <c r="E336" s="167"/>
      <c r="F336" s="167"/>
      <c r="G336" s="167"/>
      <c r="H336" s="167"/>
      <c r="I336" s="167"/>
      <c r="J336" s="167"/>
      <c r="K336" s="167"/>
      <c r="L336" s="167"/>
      <c r="M336" s="167"/>
      <c r="N336" s="167"/>
      <c r="O336" s="167"/>
      <c r="P336" s="167"/>
      <c r="Q336" s="167"/>
      <c r="R336" s="167"/>
      <c r="S336" s="167"/>
      <c r="T336" s="167"/>
    </row>
    <row r="337" spans="1:20" ht="39.950000000000003" customHeight="1" x14ac:dyDescent="0.25">
      <c r="A337" s="167"/>
      <c r="B337" s="57"/>
      <c r="C337" s="57"/>
      <c r="D337" s="57"/>
      <c r="E337" s="167"/>
      <c r="F337" s="167"/>
      <c r="G337" s="167"/>
      <c r="H337" s="167"/>
      <c r="I337" s="167"/>
      <c r="J337" s="167"/>
      <c r="K337" s="167"/>
      <c r="L337" s="167"/>
      <c r="M337" s="167"/>
      <c r="N337" s="167"/>
      <c r="O337" s="167"/>
      <c r="P337" s="167"/>
      <c r="Q337" s="167"/>
      <c r="R337" s="167"/>
      <c r="S337" s="167"/>
      <c r="T337" s="167"/>
    </row>
    <row r="338" spans="1:20" ht="39.950000000000003" customHeight="1" x14ac:dyDescent="0.25">
      <c r="A338" s="167"/>
      <c r="B338" s="57"/>
      <c r="C338" s="57"/>
      <c r="D338" s="57"/>
      <c r="E338" s="167"/>
      <c r="F338" s="167"/>
      <c r="G338" s="167"/>
      <c r="H338" s="167"/>
      <c r="I338" s="167"/>
      <c r="J338" s="167"/>
      <c r="K338" s="167"/>
      <c r="L338" s="167"/>
      <c r="M338" s="167"/>
      <c r="N338" s="167"/>
      <c r="O338" s="167"/>
      <c r="P338" s="167"/>
      <c r="Q338" s="167"/>
      <c r="R338" s="167"/>
      <c r="S338" s="167"/>
      <c r="T338" s="167"/>
    </row>
    <row r="339" spans="1:20" ht="39.950000000000003" customHeight="1" x14ac:dyDescent="0.25">
      <c r="A339" s="167"/>
      <c r="B339" s="57"/>
      <c r="C339" s="57"/>
      <c r="D339" s="57"/>
      <c r="E339" s="167"/>
      <c r="F339" s="167"/>
      <c r="G339" s="167"/>
      <c r="H339" s="167"/>
      <c r="I339" s="167"/>
      <c r="J339" s="167"/>
      <c r="K339" s="167"/>
      <c r="L339" s="167"/>
      <c r="M339" s="167"/>
      <c r="N339" s="167"/>
      <c r="O339" s="167"/>
      <c r="P339" s="167"/>
      <c r="Q339" s="167"/>
      <c r="R339" s="167"/>
      <c r="S339" s="167"/>
      <c r="T339" s="167"/>
    </row>
    <row r="340" spans="1:20" ht="39.950000000000003" customHeight="1" x14ac:dyDescent="0.25">
      <c r="A340" s="167"/>
      <c r="B340" s="57"/>
      <c r="C340" s="57"/>
      <c r="D340" s="57"/>
      <c r="E340" s="167"/>
      <c r="F340" s="167"/>
      <c r="G340" s="167"/>
      <c r="H340" s="167"/>
      <c r="I340" s="167"/>
      <c r="J340" s="167"/>
      <c r="K340" s="167"/>
      <c r="L340" s="167"/>
      <c r="M340" s="167"/>
      <c r="N340" s="167"/>
      <c r="O340" s="167"/>
      <c r="P340" s="167"/>
      <c r="Q340" s="167"/>
      <c r="R340" s="167"/>
      <c r="S340" s="167"/>
      <c r="T340" s="167"/>
    </row>
    <row r="341" spans="1:20" ht="39.950000000000003" customHeight="1" x14ac:dyDescent="0.25">
      <c r="A341" s="167"/>
      <c r="B341" s="57"/>
      <c r="C341" s="57"/>
      <c r="D341" s="57"/>
      <c r="E341" s="167"/>
      <c r="F341" s="167"/>
      <c r="G341" s="167"/>
      <c r="H341" s="167"/>
      <c r="I341" s="167"/>
      <c r="J341" s="167"/>
      <c r="K341" s="167"/>
      <c r="L341" s="167"/>
      <c r="M341" s="167"/>
      <c r="N341" s="167"/>
      <c r="O341" s="167"/>
      <c r="P341" s="167"/>
      <c r="Q341" s="167"/>
      <c r="R341" s="167"/>
      <c r="S341" s="167"/>
      <c r="T341" s="167"/>
    </row>
    <row r="342" spans="1:20" ht="39.950000000000003" customHeight="1" x14ac:dyDescent="0.25">
      <c r="A342" s="167"/>
      <c r="B342" s="57"/>
      <c r="C342" s="57"/>
      <c r="D342" s="57"/>
      <c r="E342" s="167"/>
      <c r="F342" s="167"/>
      <c r="G342" s="167"/>
      <c r="H342" s="167"/>
      <c r="I342" s="167"/>
      <c r="J342" s="167"/>
      <c r="K342" s="167"/>
      <c r="L342" s="167"/>
      <c r="M342" s="167"/>
      <c r="N342" s="167"/>
      <c r="O342" s="167"/>
      <c r="P342" s="167"/>
      <c r="Q342" s="167"/>
      <c r="R342" s="167"/>
      <c r="S342" s="167"/>
      <c r="T342" s="167"/>
    </row>
    <row r="343" spans="1:20" ht="39.950000000000003" customHeight="1" x14ac:dyDescent="0.25">
      <c r="A343" s="167"/>
      <c r="B343" s="57"/>
      <c r="C343" s="57"/>
      <c r="D343" s="57"/>
      <c r="E343" s="167"/>
      <c r="F343" s="167"/>
      <c r="G343" s="167"/>
      <c r="H343" s="167"/>
      <c r="I343" s="167"/>
      <c r="J343" s="167"/>
      <c r="K343" s="167"/>
      <c r="L343" s="167"/>
      <c r="M343" s="167"/>
      <c r="N343" s="167"/>
      <c r="O343" s="167"/>
      <c r="P343" s="167"/>
      <c r="Q343" s="167"/>
      <c r="R343" s="167"/>
      <c r="S343" s="167"/>
      <c r="T343" s="167"/>
    </row>
    <row r="344" spans="1:20" ht="39.950000000000003" customHeight="1" x14ac:dyDescent="0.25">
      <c r="A344" s="167"/>
      <c r="B344" s="57"/>
      <c r="C344" s="57"/>
      <c r="D344" s="57"/>
      <c r="E344" s="167"/>
      <c r="F344" s="167"/>
      <c r="G344" s="167"/>
      <c r="H344" s="167"/>
      <c r="I344" s="167"/>
      <c r="J344" s="167"/>
      <c r="K344" s="167"/>
      <c r="L344" s="167"/>
      <c r="M344" s="167"/>
      <c r="N344" s="167"/>
      <c r="O344" s="167"/>
      <c r="P344" s="167"/>
      <c r="Q344" s="167"/>
      <c r="R344" s="167"/>
      <c r="S344" s="167"/>
      <c r="T344" s="167"/>
    </row>
    <row r="345" spans="1:20" ht="39.950000000000003" customHeight="1" x14ac:dyDescent="0.25">
      <c r="A345" s="167"/>
      <c r="B345" s="57"/>
      <c r="C345" s="57"/>
      <c r="D345" s="57"/>
      <c r="E345" s="167"/>
      <c r="F345" s="167"/>
      <c r="G345" s="167"/>
      <c r="H345" s="167"/>
      <c r="I345" s="167"/>
      <c r="J345" s="167"/>
      <c r="K345" s="167"/>
      <c r="L345" s="167"/>
      <c r="M345" s="167"/>
      <c r="N345" s="167"/>
      <c r="O345" s="167"/>
      <c r="P345" s="167"/>
      <c r="Q345" s="167"/>
      <c r="R345" s="167"/>
      <c r="S345" s="167"/>
      <c r="T345" s="167"/>
    </row>
    <row r="346" spans="1:20" ht="39.950000000000003" customHeight="1" x14ac:dyDescent="0.25">
      <c r="A346" s="167"/>
      <c r="B346" s="57"/>
      <c r="C346" s="57"/>
      <c r="D346" s="57"/>
      <c r="E346" s="167"/>
      <c r="F346" s="167"/>
      <c r="G346" s="167"/>
      <c r="H346" s="167"/>
      <c r="I346" s="167"/>
      <c r="J346" s="167"/>
      <c r="K346" s="167"/>
      <c r="L346" s="167"/>
      <c r="M346" s="167"/>
      <c r="N346" s="167"/>
      <c r="O346" s="167"/>
      <c r="P346" s="167"/>
      <c r="Q346" s="167"/>
      <c r="R346" s="167"/>
      <c r="S346" s="167"/>
      <c r="T346" s="167"/>
    </row>
    <row r="347" spans="1:20" ht="39.950000000000003" customHeight="1" x14ac:dyDescent="0.25">
      <c r="A347" s="167"/>
      <c r="B347" s="57"/>
      <c r="C347" s="57"/>
      <c r="D347" s="57"/>
      <c r="E347" s="167"/>
      <c r="F347" s="167"/>
      <c r="G347" s="167"/>
      <c r="H347" s="167"/>
      <c r="I347" s="167"/>
      <c r="J347" s="167"/>
      <c r="K347" s="167"/>
      <c r="L347" s="167"/>
      <c r="M347" s="167"/>
      <c r="N347" s="167"/>
      <c r="O347" s="167"/>
      <c r="P347" s="167"/>
      <c r="Q347" s="167"/>
      <c r="R347" s="167"/>
      <c r="S347" s="167"/>
      <c r="T347" s="167"/>
    </row>
    <row r="348" spans="1:20" ht="39.950000000000003" customHeight="1" x14ac:dyDescent="0.25">
      <c r="A348" s="167"/>
      <c r="B348" s="57"/>
      <c r="C348" s="57"/>
      <c r="D348" s="57"/>
      <c r="E348" s="167"/>
      <c r="F348" s="167"/>
      <c r="G348" s="167"/>
      <c r="H348" s="167"/>
      <c r="I348" s="167"/>
      <c r="J348" s="167"/>
      <c r="K348" s="167"/>
      <c r="L348" s="167"/>
      <c r="M348" s="167"/>
      <c r="N348" s="167"/>
      <c r="O348" s="167"/>
      <c r="P348" s="167"/>
      <c r="Q348" s="167"/>
      <c r="R348" s="167"/>
      <c r="S348" s="167"/>
      <c r="T348" s="167"/>
    </row>
    <row r="349" spans="1:20" ht="39.950000000000003" customHeight="1" x14ac:dyDescent="0.25">
      <c r="A349" s="167"/>
      <c r="B349" s="57"/>
      <c r="C349" s="57"/>
      <c r="D349" s="57"/>
      <c r="E349" s="167"/>
      <c r="F349" s="167"/>
      <c r="G349" s="167"/>
      <c r="H349" s="167"/>
      <c r="I349" s="167"/>
      <c r="J349" s="167"/>
      <c r="K349" s="167"/>
      <c r="L349" s="167"/>
      <c r="M349" s="167"/>
      <c r="N349" s="167"/>
      <c r="O349" s="167"/>
      <c r="P349" s="167"/>
      <c r="Q349" s="167"/>
      <c r="R349" s="167"/>
      <c r="S349" s="167"/>
      <c r="T349" s="167"/>
    </row>
    <row r="350" spans="1:20" ht="39.950000000000003" customHeight="1" x14ac:dyDescent="0.25">
      <c r="A350" s="167"/>
      <c r="B350" s="57"/>
      <c r="C350" s="57"/>
      <c r="D350" s="57"/>
      <c r="E350" s="167"/>
      <c r="F350" s="167"/>
      <c r="G350" s="167"/>
      <c r="H350" s="167"/>
      <c r="I350" s="167"/>
      <c r="J350" s="167"/>
      <c r="K350" s="167"/>
      <c r="L350" s="167"/>
      <c r="M350" s="167"/>
      <c r="N350" s="167"/>
      <c r="O350" s="167"/>
      <c r="P350" s="167"/>
      <c r="Q350" s="167"/>
      <c r="R350" s="167"/>
      <c r="S350" s="167"/>
      <c r="T350" s="167"/>
    </row>
    <row r="351" spans="1:20" ht="39.950000000000003" customHeight="1" x14ac:dyDescent="0.25">
      <c r="A351" s="167"/>
      <c r="B351" s="57"/>
      <c r="C351" s="57"/>
      <c r="D351" s="57"/>
      <c r="E351" s="167"/>
      <c r="F351" s="167"/>
      <c r="G351" s="167"/>
      <c r="H351" s="167"/>
      <c r="I351" s="167"/>
      <c r="J351" s="167"/>
      <c r="K351" s="167"/>
      <c r="L351" s="167"/>
      <c r="M351" s="167"/>
      <c r="N351" s="167"/>
      <c r="O351" s="167"/>
      <c r="P351" s="167"/>
      <c r="Q351" s="167"/>
      <c r="R351" s="167"/>
      <c r="S351" s="167"/>
      <c r="T351" s="167"/>
    </row>
    <row r="352" spans="1:20" ht="39.950000000000003" customHeight="1" x14ac:dyDescent="0.25">
      <c r="A352" s="167"/>
      <c r="B352" s="57"/>
      <c r="C352" s="57"/>
      <c r="D352" s="57"/>
      <c r="E352" s="167"/>
      <c r="F352" s="167"/>
      <c r="G352" s="167"/>
      <c r="H352" s="167"/>
      <c r="I352" s="167"/>
      <c r="J352" s="167"/>
      <c r="K352" s="167"/>
      <c r="L352" s="167"/>
      <c r="M352" s="167"/>
      <c r="N352" s="167"/>
      <c r="O352" s="167"/>
      <c r="P352" s="167"/>
      <c r="Q352" s="167"/>
      <c r="R352" s="167"/>
      <c r="S352" s="167"/>
      <c r="T352" s="167"/>
    </row>
    <row r="353" spans="1:20" ht="39.950000000000003" customHeight="1" x14ac:dyDescent="0.25">
      <c r="A353" s="167"/>
      <c r="B353" s="57"/>
      <c r="C353" s="57"/>
      <c r="D353" s="57"/>
      <c r="E353" s="167"/>
      <c r="F353" s="167"/>
      <c r="G353" s="167"/>
      <c r="H353" s="167"/>
      <c r="I353" s="167"/>
      <c r="J353" s="167"/>
      <c r="K353" s="167"/>
      <c r="L353" s="167"/>
      <c r="M353" s="167"/>
      <c r="N353" s="167"/>
      <c r="O353" s="167"/>
      <c r="P353" s="167"/>
      <c r="Q353" s="167"/>
      <c r="R353" s="167"/>
      <c r="S353" s="167"/>
      <c r="T353" s="167"/>
    </row>
    <row r="354" spans="1:20" ht="39.950000000000003" customHeight="1" x14ac:dyDescent="0.25">
      <c r="A354" s="167"/>
      <c r="B354" s="57"/>
      <c r="C354" s="57"/>
      <c r="D354" s="57"/>
      <c r="E354" s="167"/>
      <c r="F354" s="167"/>
      <c r="G354" s="167"/>
      <c r="H354" s="167"/>
      <c r="I354" s="167"/>
      <c r="J354" s="167"/>
      <c r="K354" s="167"/>
      <c r="L354" s="167"/>
      <c r="M354" s="167"/>
      <c r="N354" s="167"/>
      <c r="O354" s="167"/>
      <c r="P354" s="167"/>
      <c r="Q354" s="167"/>
      <c r="R354" s="167"/>
      <c r="S354" s="167"/>
      <c r="T354" s="167"/>
    </row>
    <row r="355" spans="1:20" ht="39.950000000000003" customHeight="1" x14ac:dyDescent="0.25">
      <c r="A355" s="167"/>
      <c r="B355" s="57"/>
      <c r="C355" s="57"/>
      <c r="D355" s="57"/>
      <c r="E355" s="167"/>
      <c r="F355" s="167"/>
      <c r="G355" s="167"/>
      <c r="H355" s="167"/>
      <c r="I355" s="167"/>
      <c r="J355" s="167"/>
      <c r="K355" s="167"/>
      <c r="L355" s="167"/>
      <c r="M355" s="167"/>
      <c r="N355" s="167"/>
      <c r="O355" s="167"/>
      <c r="P355" s="167"/>
      <c r="Q355" s="167"/>
      <c r="R355" s="167"/>
      <c r="S355" s="167"/>
      <c r="T355" s="167"/>
    </row>
    <row r="356" spans="1:20" ht="39.950000000000003" customHeight="1" x14ac:dyDescent="0.25">
      <c r="A356" s="167"/>
      <c r="B356" s="57"/>
      <c r="C356" s="57"/>
      <c r="D356" s="57"/>
      <c r="E356" s="167"/>
      <c r="F356" s="167"/>
      <c r="G356" s="167"/>
      <c r="H356" s="167"/>
      <c r="I356" s="167"/>
      <c r="J356" s="167"/>
      <c r="K356" s="167"/>
      <c r="L356" s="167"/>
      <c r="M356" s="167"/>
      <c r="N356" s="167"/>
      <c r="O356" s="167"/>
      <c r="P356" s="167"/>
      <c r="Q356" s="167"/>
      <c r="R356" s="167"/>
      <c r="S356" s="167"/>
      <c r="T356" s="167"/>
    </row>
    <row r="357" spans="1:20" ht="39.950000000000003" customHeight="1" x14ac:dyDescent="0.25">
      <c r="A357" s="167"/>
      <c r="B357" s="57"/>
      <c r="C357" s="57"/>
      <c r="D357" s="57"/>
      <c r="E357" s="167"/>
      <c r="F357" s="167"/>
      <c r="G357" s="167"/>
      <c r="H357" s="167"/>
      <c r="I357" s="167"/>
      <c r="J357" s="167"/>
      <c r="K357" s="167"/>
      <c r="L357" s="167"/>
      <c r="M357" s="167"/>
      <c r="N357" s="167"/>
      <c r="O357" s="167"/>
      <c r="P357" s="167"/>
      <c r="Q357" s="167"/>
      <c r="R357" s="167"/>
      <c r="S357" s="167"/>
      <c r="T357" s="167"/>
    </row>
    <row r="358" spans="1:20" ht="39.950000000000003" customHeight="1" x14ac:dyDescent="0.25">
      <c r="A358" s="167"/>
      <c r="B358" s="57"/>
      <c r="C358" s="57"/>
      <c r="D358" s="57"/>
      <c r="E358" s="167"/>
      <c r="F358" s="167"/>
      <c r="G358" s="167"/>
      <c r="H358" s="167"/>
      <c r="I358" s="167"/>
      <c r="J358" s="167"/>
      <c r="K358" s="167"/>
      <c r="L358" s="167"/>
      <c r="M358" s="167"/>
      <c r="N358" s="167"/>
      <c r="O358" s="167"/>
      <c r="P358" s="167"/>
      <c r="Q358" s="167"/>
      <c r="R358" s="167"/>
      <c r="S358" s="167"/>
      <c r="T358" s="167"/>
    </row>
    <row r="359" spans="1:20" ht="39.950000000000003" customHeight="1" x14ac:dyDescent="0.25">
      <c r="A359" s="167"/>
      <c r="B359" s="57"/>
      <c r="C359" s="57"/>
      <c r="D359" s="57"/>
      <c r="E359" s="167"/>
      <c r="F359" s="167"/>
      <c r="G359" s="167"/>
      <c r="H359" s="167"/>
      <c r="I359" s="167"/>
      <c r="J359" s="167"/>
      <c r="K359" s="167"/>
      <c r="L359" s="167"/>
      <c r="M359" s="167"/>
      <c r="N359" s="167"/>
      <c r="O359" s="167"/>
      <c r="P359" s="167"/>
      <c r="Q359" s="167"/>
      <c r="R359" s="167"/>
      <c r="S359" s="167"/>
      <c r="T359" s="167"/>
    </row>
    <row r="360" spans="1:20" ht="39.950000000000003" customHeight="1" x14ac:dyDescent="0.25">
      <c r="A360" s="167"/>
      <c r="B360" s="57"/>
      <c r="C360" s="57"/>
      <c r="D360" s="57"/>
      <c r="E360" s="167"/>
      <c r="F360" s="167"/>
      <c r="G360" s="167"/>
      <c r="H360" s="167"/>
      <c r="I360" s="167"/>
      <c r="J360" s="167"/>
      <c r="K360" s="167"/>
      <c r="L360" s="167"/>
      <c r="M360" s="167"/>
      <c r="N360" s="167"/>
      <c r="O360" s="167"/>
      <c r="P360" s="167"/>
      <c r="Q360" s="167"/>
      <c r="R360" s="167"/>
      <c r="S360" s="167"/>
      <c r="T360" s="167"/>
    </row>
    <row r="361" spans="1:20" ht="39.950000000000003" customHeight="1" x14ac:dyDescent="0.25">
      <c r="A361" s="167"/>
      <c r="B361" s="57"/>
      <c r="C361" s="57"/>
      <c r="D361" s="57"/>
      <c r="E361" s="167"/>
      <c r="F361" s="167"/>
      <c r="G361" s="167"/>
      <c r="H361" s="167"/>
      <c r="I361" s="167"/>
      <c r="J361" s="167"/>
      <c r="K361" s="167"/>
      <c r="L361" s="167"/>
      <c r="M361" s="167"/>
      <c r="N361" s="167"/>
      <c r="O361" s="167"/>
      <c r="P361" s="167"/>
      <c r="Q361" s="167"/>
      <c r="R361" s="167"/>
      <c r="S361" s="167"/>
      <c r="T361" s="167"/>
    </row>
    <row r="362" spans="1:20" ht="39.950000000000003" customHeight="1" x14ac:dyDescent="0.25">
      <c r="A362" s="167"/>
      <c r="B362" s="57"/>
      <c r="C362" s="57"/>
      <c r="D362" s="57"/>
      <c r="E362" s="167"/>
      <c r="F362" s="167"/>
      <c r="G362" s="167"/>
      <c r="H362" s="167"/>
      <c r="I362" s="167"/>
      <c r="J362" s="167"/>
      <c r="K362" s="167"/>
      <c r="L362" s="167"/>
      <c r="M362" s="167"/>
      <c r="N362" s="167"/>
      <c r="O362" s="167"/>
      <c r="P362" s="167"/>
      <c r="Q362" s="167"/>
      <c r="R362" s="167"/>
      <c r="S362" s="167"/>
      <c r="T362" s="167"/>
    </row>
    <row r="363" spans="1:20" ht="39.950000000000003" customHeight="1" x14ac:dyDescent="0.25">
      <c r="A363" s="167"/>
      <c r="B363" s="57"/>
      <c r="C363" s="57"/>
      <c r="D363" s="57"/>
      <c r="E363" s="167"/>
      <c r="F363" s="167"/>
      <c r="G363" s="167"/>
      <c r="H363" s="167"/>
      <c r="I363" s="167"/>
      <c r="J363" s="167"/>
      <c r="K363" s="167"/>
      <c r="L363" s="167"/>
      <c r="M363" s="167"/>
      <c r="N363" s="167"/>
      <c r="O363" s="167"/>
      <c r="P363" s="167"/>
      <c r="Q363" s="167"/>
      <c r="R363" s="167"/>
      <c r="S363" s="167"/>
      <c r="T363" s="167"/>
    </row>
    <row r="364" spans="1:20" ht="39.950000000000003" customHeight="1" x14ac:dyDescent="0.25">
      <c r="A364" s="167"/>
      <c r="B364" s="57"/>
      <c r="C364" s="57"/>
      <c r="D364" s="57"/>
      <c r="E364" s="167"/>
      <c r="F364" s="167"/>
      <c r="G364" s="167"/>
      <c r="H364" s="167"/>
      <c r="I364" s="167"/>
      <c r="J364" s="167"/>
      <c r="K364" s="167"/>
      <c r="L364" s="167"/>
      <c r="M364" s="167"/>
      <c r="N364" s="167"/>
      <c r="O364" s="167"/>
      <c r="P364" s="167"/>
      <c r="Q364" s="167"/>
      <c r="R364" s="167"/>
      <c r="S364" s="167"/>
      <c r="T364" s="167"/>
    </row>
    <row r="365" spans="1:20" ht="39.950000000000003" customHeight="1" x14ac:dyDescent="0.25">
      <c r="A365" s="167"/>
      <c r="B365" s="57"/>
      <c r="C365" s="57"/>
      <c r="D365" s="57"/>
      <c r="E365" s="167"/>
      <c r="F365" s="167"/>
      <c r="G365" s="167"/>
      <c r="H365" s="167"/>
      <c r="I365" s="167"/>
      <c r="J365" s="167"/>
      <c r="K365" s="167"/>
      <c r="L365" s="167"/>
      <c r="M365" s="167"/>
      <c r="N365" s="167"/>
      <c r="O365" s="167"/>
      <c r="P365" s="167"/>
      <c r="Q365" s="167"/>
      <c r="R365" s="167"/>
      <c r="S365" s="167"/>
      <c r="T365" s="167"/>
    </row>
    <row r="366" spans="1:20" ht="39.950000000000003" customHeight="1" x14ac:dyDescent="0.25">
      <c r="A366" s="167"/>
      <c r="B366" s="57"/>
      <c r="C366" s="57"/>
      <c r="D366" s="57"/>
      <c r="E366" s="167"/>
      <c r="F366" s="167"/>
      <c r="G366" s="167"/>
      <c r="H366" s="167"/>
      <c r="I366" s="167"/>
      <c r="J366" s="167"/>
      <c r="K366" s="167"/>
      <c r="L366" s="167"/>
      <c r="M366" s="167"/>
      <c r="N366" s="167"/>
      <c r="O366" s="167"/>
      <c r="P366" s="167"/>
      <c r="Q366" s="167"/>
      <c r="R366" s="167"/>
      <c r="S366" s="167"/>
      <c r="T366" s="167"/>
    </row>
    <row r="367" spans="1:20" ht="39.950000000000003" customHeight="1" x14ac:dyDescent="0.25">
      <c r="A367" s="167"/>
      <c r="B367" s="57"/>
      <c r="C367" s="57"/>
      <c r="D367" s="57"/>
      <c r="E367" s="167"/>
      <c r="F367" s="167"/>
      <c r="G367" s="167"/>
      <c r="H367" s="167"/>
      <c r="I367" s="167"/>
      <c r="J367" s="167"/>
      <c r="K367" s="167"/>
      <c r="L367" s="167"/>
      <c r="M367" s="167"/>
      <c r="N367" s="167"/>
      <c r="O367" s="167"/>
      <c r="P367" s="167"/>
      <c r="Q367" s="167"/>
      <c r="R367" s="167"/>
      <c r="S367" s="167"/>
      <c r="T367" s="167"/>
    </row>
    <row r="368" spans="1:20" ht="39.950000000000003" customHeight="1" x14ac:dyDescent="0.25">
      <c r="A368" s="167"/>
      <c r="B368" s="57"/>
      <c r="C368" s="57"/>
      <c r="D368" s="57"/>
      <c r="E368" s="167"/>
      <c r="F368" s="167"/>
      <c r="G368" s="167"/>
      <c r="H368" s="167"/>
      <c r="I368" s="167"/>
      <c r="J368" s="167"/>
      <c r="K368" s="167"/>
      <c r="L368" s="167"/>
      <c r="M368" s="167"/>
      <c r="N368" s="167"/>
      <c r="O368" s="167"/>
      <c r="P368" s="167"/>
      <c r="Q368" s="167"/>
      <c r="R368" s="167"/>
      <c r="S368" s="167"/>
      <c r="T368" s="167"/>
    </row>
    <row r="369" spans="1:20" ht="39.950000000000003" customHeight="1" x14ac:dyDescent="0.25">
      <c r="A369" s="167"/>
      <c r="B369" s="57"/>
      <c r="C369" s="57"/>
      <c r="D369" s="57"/>
      <c r="E369" s="167"/>
      <c r="F369" s="167"/>
      <c r="G369" s="167"/>
      <c r="H369" s="167"/>
      <c r="I369" s="167"/>
      <c r="J369" s="167"/>
      <c r="K369" s="167"/>
      <c r="L369" s="167"/>
      <c r="M369" s="167"/>
      <c r="N369" s="167"/>
      <c r="O369" s="167"/>
      <c r="P369" s="167"/>
      <c r="Q369" s="167"/>
      <c r="R369" s="167"/>
      <c r="S369" s="167"/>
      <c r="T369" s="167"/>
    </row>
    <row r="370" spans="1:20" ht="39.950000000000003" customHeight="1" x14ac:dyDescent="0.25">
      <c r="A370" s="167"/>
      <c r="B370" s="57"/>
      <c r="C370" s="57"/>
      <c r="D370" s="57"/>
      <c r="E370" s="167"/>
      <c r="F370" s="167"/>
      <c r="G370" s="167"/>
      <c r="H370" s="167"/>
      <c r="I370" s="167"/>
      <c r="J370" s="167"/>
      <c r="K370" s="167"/>
      <c r="L370" s="167"/>
      <c r="M370" s="167"/>
      <c r="N370" s="167"/>
      <c r="O370" s="167"/>
      <c r="P370" s="167"/>
      <c r="Q370" s="167"/>
      <c r="R370" s="167"/>
      <c r="S370" s="167"/>
      <c r="T370" s="167"/>
    </row>
    <row r="371" spans="1:20" ht="39.950000000000003" customHeight="1" x14ac:dyDescent="0.25">
      <c r="A371" s="167"/>
      <c r="B371" s="57"/>
      <c r="C371" s="57"/>
      <c r="D371" s="57"/>
      <c r="E371" s="167"/>
      <c r="F371" s="167"/>
      <c r="G371" s="167"/>
      <c r="H371" s="167"/>
      <c r="I371" s="167"/>
      <c r="J371" s="167"/>
      <c r="K371" s="167"/>
      <c r="L371" s="167"/>
      <c r="M371" s="167"/>
      <c r="N371" s="167"/>
      <c r="O371" s="167"/>
      <c r="P371" s="167"/>
      <c r="Q371" s="167"/>
      <c r="R371" s="167"/>
      <c r="S371" s="167"/>
      <c r="T371" s="167"/>
    </row>
    <row r="372" spans="1:20" ht="39.950000000000003" customHeight="1" x14ac:dyDescent="0.25">
      <c r="A372" s="167"/>
      <c r="B372" s="57"/>
      <c r="C372" s="57"/>
      <c r="D372" s="57"/>
      <c r="E372" s="167"/>
      <c r="F372" s="167"/>
      <c r="G372" s="167"/>
      <c r="H372" s="167"/>
      <c r="I372" s="167"/>
      <c r="J372" s="167"/>
      <c r="K372" s="167"/>
      <c r="L372" s="167"/>
      <c r="M372" s="167"/>
      <c r="N372" s="167"/>
      <c r="O372" s="167"/>
      <c r="P372" s="167"/>
      <c r="Q372" s="167"/>
      <c r="R372" s="167"/>
      <c r="S372" s="167"/>
      <c r="T372" s="167"/>
    </row>
    <row r="373" spans="1:20" ht="39.950000000000003" customHeight="1" x14ac:dyDescent="0.25">
      <c r="A373" s="167"/>
      <c r="B373" s="57"/>
      <c r="C373" s="57"/>
      <c r="D373" s="57"/>
      <c r="E373" s="167"/>
      <c r="F373" s="167"/>
      <c r="G373" s="167"/>
      <c r="H373" s="167"/>
      <c r="I373" s="167"/>
      <c r="J373" s="167"/>
      <c r="K373" s="167"/>
      <c r="L373" s="167"/>
      <c r="M373" s="167"/>
      <c r="N373" s="167"/>
      <c r="O373" s="167"/>
      <c r="P373" s="167"/>
      <c r="Q373" s="167"/>
      <c r="R373" s="167"/>
      <c r="S373" s="167"/>
      <c r="T373" s="167"/>
    </row>
    <row r="374" spans="1:20" ht="39.950000000000003" customHeight="1" x14ac:dyDescent="0.25">
      <c r="A374" s="167"/>
      <c r="B374" s="57"/>
      <c r="C374" s="57"/>
      <c r="D374" s="57"/>
      <c r="E374" s="167"/>
      <c r="F374" s="167"/>
      <c r="G374" s="167"/>
      <c r="H374" s="167"/>
      <c r="I374" s="167"/>
      <c r="J374" s="167"/>
      <c r="K374" s="167"/>
      <c r="L374" s="167"/>
      <c r="M374" s="167"/>
      <c r="N374" s="167"/>
      <c r="O374" s="167"/>
      <c r="P374" s="167"/>
      <c r="Q374" s="167"/>
      <c r="R374" s="167"/>
      <c r="S374" s="167"/>
      <c r="T374" s="167"/>
    </row>
    <row r="375" spans="1:20" ht="39.950000000000003" customHeight="1" x14ac:dyDescent="0.25">
      <c r="A375" s="167"/>
      <c r="B375" s="57"/>
      <c r="C375" s="57"/>
      <c r="D375" s="57"/>
      <c r="E375" s="167"/>
      <c r="F375" s="167"/>
      <c r="G375" s="167"/>
      <c r="H375" s="167"/>
      <c r="I375" s="167"/>
      <c r="J375" s="167"/>
      <c r="K375" s="167"/>
      <c r="L375" s="167"/>
      <c r="M375" s="167"/>
      <c r="N375" s="167"/>
      <c r="O375" s="167"/>
      <c r="P375" s="167"/>
      <c r="Q375" s="167"/>
      <c r="R375" s="167"/>
      <c r="S375" s="167"/>
      <c r="T375" s="167"/>
    </row>
    <row r="376" spans="1:20" ht="39.950000000000003" customHeight="1" x14ac:dyDescent="0.25">
      <c r="A376" s="167"/>
      <c r="B376" s="57"/>
      <c r="C376" s="57"/>
      <c r="D376" s="57"/>
      <c r="E376" s="167"/>
      <c r="F376" s="167"/>
      <c r="G376" s="167"/>
      <c r="H376" s="167"/>
      <c r="I376" s="167"/>
      <c r="J376" s="167"/>
      <c r="K376" s="167"/>
      <c r="L376" s="167"/>
      <c r="M376" s="167"/>
      <c r="N376" s="167"/>
      <c r="O376" s="167"/>
      <c r="P376" s="167"/>
      <c r="Q376" s="167"/>
      <c r="R376" s="167"/>
      <c r="S376" s="167"/>
      <c r="T376" s="167"/>
    </row>
    <row r="377" spans="1:20" ht="39.950000000000003" customHeight="1" x14ac:dyDescent="0.25">
      <c r="A377" s="167"/>
      <c r="B377" s="57"/>
      <c r="C377" s="57"/>
      <c r="D377" s="57"/>
      <c r="E377" s="167"/>
      <c r="F377" s="167"/>
      <c r="G377" s="167"/>
      <c r="H377" s="167"/>
      <c r="I377" s="167"/>
      <c r="J377" s="167"/>
      <c r="K377" s="167"/>
      <c r="L377" s="167"/>
      <c r="M377" s="167"/>
      <c r="N377" s="167"/>
      <c r="O377" s="167"/>
      <c r="P377" s="167"/>
      <c r="Q377" s="167"/>
      <c r="R377" s="167"/>
      <c r="S377" s="167"/>
      <c r="T377" s="167"/>
    </row>
    <row r="378" spans="1:20" ht="39.950000000000003" customHeight="1" x14ac:dyDescent="0.25">
      <c r="A378" s="167"/>
      <c r="B378" s="57"/>
      <c r="C378" s="57"/>
      <c r="D378" s="57"/>
      <c r="E378" s="167"/>
      <c r="F378" s="167"/>
      <c r="G378" s="167"/>
      <c r="H378" s="167"/>
      <c r="I378" s="167"/>
      <c r="J378" s="167"/>
      <c r="K378" s="167"/>
      <c r="L378" s="167"/>
      <c r="M378" s="167"/>
      <c r="N378" s="167"/>
      <c r="O378" s="167"/>
      <c r="P378" s="167"/>
      <c r="Q378" s="167"/>
      <c r="R378" s="167"/>
      <c r="S378" s="167"/>
      <c r="T378" s="167"/>
    </row>
    <row r="379" spans="1:20" ht="39.950000000000003" customHeight="1" x14ac:dyDescent="0.25">
      <c r="A379" s="167"/>
      <c r="B379" s="57"/>
      <c r="C379" s="57"/>
      <c r="D379" s="57"/>
      <c r="E379" s="167"/>
      <c r="F379" s="167"/>
      <c r="G379" s="167"/>
      <c r="H379" s="167"/>
      <c r="I379" s="167"/>
      <c r="J379" s="167"/>
      <c r="K379" s="167"/>
      <c r="L379" s="167"/>
      <c r="M379" s="167"/>
      <c r="N379" s="167"/>
      <c r="O379" s="167"/>
      <c r="P379" s="167"/>
      <c r="Q379" s="167"/>
      <c r="R379" s="167"/>
      <c r="S379" s="167"/>
      <c r="T379" s="167"/>
    </row>
    <row r="380" spans="1:20" ht="39.950000000000003" customHeight="1" x14ac:dyDescent="0.25">
      <c r="A380" s="167"/>
      <c r="B380" s="57"/>
      <c r="C380" s="57"/>
      <c r="D380" s="57"/>
      <c r="E380" s="167"/>
      <c r="F380" s="167"/>
      <c r="G380" s="167"/>
      <c r="H380" s="167"/>
      <c r="I380" s="167"/>
      <c r="J380" s="167"/>
      <c r="K380" s="167"/>
      <c r="L380" s="167"/>
      <c r="M380" s="167"/>
      <c r="N380" s="167"/>
      <c r="O380" s="167"/>
      <c r="P380" s="167"/>
      <c r="Q380" s="167"/>
      <c r="R380" s="167"/>
      <c r="S380" s="167"/>
      <c r="T380" s="167"/>
    </row>
    <row r="381" spans="1:20" ht="39.950000000000003" customHeight="1" x14ac:dyDescent="0.25">
      <c r="A381" s="167"/>
      <c r="B381" s="57"/>
      <c r="C381" s="57"/>
      <c r="D381" s="57"/>
      <c r="E381" s="167"/>
      <c r="F381" s="167"/>
      <c r="G381" s="167"/>
      <c r="H381" s="167"/>
      <c r="I381" s="167"/>
      <c r="J381" s="167"/>
      <c r="K381" s="167"/>
      <c r="L381" s="167"/>
      <c r="M381" s="167"/>
      <c r="N381" s="167"/>
      <c r="O381" s="167"/>
      <c r="P381" s="167"/>
      <c r="Q381" s="167"/>
      <c r="R381" s="167"/>
      <c r="S381" s="167"/>
      <c r="T381" s="167"/>
    </row>
    <row r="382" spans="1:20" ht="39.950000000000003" customHeight="1" x14ac:dyDescent="0.25">
      <c r="A382" s="167"/>
      <c r="B382" s="57"/>
      <c r="C382" s="57"/>
      <c r="D382" s="57"/>
      <c r="E382" s="167"/>
      <c r="F382" s="167"/>
      <c r="G382" s="167"/>
      <c r="H382" s="167"/>
      <c r="I382" s="167"/>
      <c r="J382" s="167"/>
      <c r="K382" s="167"/>
      <c r="L382" s="167"/>
      <c r="M382" s="167"/>
      <c r="N382" s="167"/>
      <c r="O382" s="167"/>
      <c r="P382" s="167"/>
      <c r="Q382" s="167"/>
      <c r="R382" s="167"/>
      <c r="S382" s="167"/>
      <c r="T382" s="167"/>
    </row>
    <row r="383" spans="1:20" ht="39.950000000000003" customHeight="1" x14ac:dyDescent="0.25">
      <c r="A383" s="167"/>
      <c r="B383" s="57"/>
      <c r="C383" s="57"/>
      <c r="D383" s="57"/>
      <c r="E383" s="167"/>
      <c r="F383" s="167"/>
      <c r="G383" s="167"/>
      <c r="H383" s="167"/>
      <c r="I383" s="167"/>
      <c r="J383" s="167"/>
      <c r="K383" s="167"/>
      <c r="L383" s="167"/>
      <c r="M383" s="167"/>
      <c r="N383" s="167"/>
      <c r="O383" s="167"/>
      <c r="P383" s="167"/>
      <c r="Q383" s="167"/>
      <c r="R383" s="167"/>
      <c r="S383" s="167"/>
      <c r="T383" s="167"/>
    </row>
    <row r="384" spans="1:20" ht="39.950000000000003" customHeight="1" x14ac:dyDescent="0.25">
      <c r="A384" s="167"/>
      <c r="B384" s="57"/>
      <c r="C384" s="57"/>
      <c r="D384" s="57"/>
      <c r="E384" s="167"/>
      <c r="F384" s="167"/>
      <c r="G384" s="167"/>
      <c r="H384" s="167"/>
      <c r="I384" s="167"/>
      <c r="J384" s="167"/>
      <c r="K384" s="167"/>
      <c r="L384" s="167"/>
      <c r="M384" s="167"/>
      <c r="N384" s="167"/>
      <c r="O384" s="167"/>
      <c r="P384" s="167"/>
      <c r="Q384" s="167"/>
      <c r="R384" s="167"/>
      <c r="S384" s="167"/>
      <c r="T384" s="167"/>
    </row>
    <row r="385" spans="1:20" ht="39.950000000000003" customHeight="1" x14ac:dyDescent="0.25">
      <c r="A385" s="167"/>
      <c r="B385" s="57"/>
      <c r="C385" s="57"/>
      <c r="D385" s="57"/>
      <c r="E385" s="167"/>
      <c r="F385" s="167"/>
      <c r="G385" s="167"/>
      <c r="H385" s="167"/>
      <c r="I385" s="167"/>
      <c r="J385" s="167"/>
      <c r="K385" s="167"/>
      <c r="L385" s="167"/>
      <c r="M385" s="167"/>
      <c r="N385" s="167"/>
      <c r="O385" s="167"/>
      <c r="P385" s="167"/>
      <c r="Q385" s="167"/>
      <c r="R385" s="167"/>
      <c r="S385" s="167"/>
      <c r="T385" s="167"/>
    </row>
    <row r="386" spans="1:20" ht="39.950000000000003" customHeight="1" x14ac:dyDescent="0.25">
      <c r="A386" s="167"/>
      <c r="B386" s="57"/>
      <c r="C386" s="57"/>
      <c r="D386" s="57"/>
      <c r="E386" s="167"/>
      <c r="F386" s="167"/>
      <c r="G386" s="167"/>
      <c r="H386" s="167"/>
      <c r="I386" s="167"/>
      <c r="J386" s="167"/>
      <c r="K386" s="167"/>
      <c r="L386" s="167"/>
      <c r="M386" s="167"/>
      <c r="N386" s="167"/>
      <c r="O386" s="167"/>
      <c r="P386" s="167"/>
      <c r="Q386" s="167"/>
      <c r="R386" s="167"/>
      <c r="S386" s="167"/>
      <c r="T386" s="167"/>
    </row>
    <row r="387" spans="1:20" ht="39.950000000000003" customHeight="1" x14ac:dyDescent="0.25">
      <c r="A387" s="167"/>
      <c r="B387" s="57"/>
      <c r="C387" s="57"/>
      <c r="D387" s="57"/>
      <c r="E387" s="167"/>
      <c r="F387" s="167"/>
      <c r="G387" s="167"/>
      <c r="H387" s="167"/>
      <c r="I387" s="167"/>
      <c r="J387" s="167"/>
      <c r="K387" s="167"/>
      <c r="L387" s="167"/>
      <c r="M387" s="167"/>
      <c r="N387" s="167"/>
      <c r="O387" s="167"/>
      <c r="P387" s="167"/>
      <c r="Q387" s="167"/>
      <c r="R387" s="167"/>
      <c r="S387" s="167"/>
      <c r="T387" s="167"/>
    </row>
    <row r="388" spans="1:20" ht="39.950000000000003" customHeight="1" x14ac:dyDescent="0.25">
      <c r="A388" s="167"/>
      <c r="B388" s="57"/>
      <c r="C388" s="57"/>
      <c r="D388" s="57"/>
      <c r="E388" s="167"/>
      <c r="F388" s="167"/>
      <c r="G388" s="167"/>
      <c r="H388" s="167"/>
      <c r="I388" s="167"/>
      <c r="J388" s="167"/>
      <c r="K388" s="167"/>
      <c r="L388" s="167"/>
      <c r="M388" s="167"/>
      <c r="N388" s="167"/>
      <c r="O388" s="167"/>
      <c r="P388" s="167"/>
      <c r="Q388" s="167"/>
      <c r="R388" s="167"/>
      <c r="S388" s="167"/>
      <c r="T388" s="167"/>
    </row>
    <row r="389" spans="1:20" ht="39.950000000000003" customHeight="1" x14ac:dyDescent="0.25">
      <c r="A389" s="167"/>
      <c r="B389" s="57"/>
      <c r="C389" s="57"/>
      <c r="D389" s="57"/>
      <c r="E389" s="167"/>
      <c r="F389" s="167"/>
      <c r="G389" s="167"/>
      <c r="H389" s="167"/>
      <c r="I389" s="167"/>
      <c r="J389" s="167"/>
      <c r="K389" s="167"/>
      <c r="L389" s="167"/>
      <c r="M389" s="167"/>
      <c r="N389" s="167"/>
      <c r="O389" s="167"/>
      <c r="P389" s="167"/>
      <c r="Q389" s="167"/>
      <c r="R389" s="167"/>
      <c r="S389" s="167"/>
      <c r="T389" s="167"/>
    </row>
    <row r="390" spans="1:20" ht="39.950000000000003" customHeight="1" x14ac:dyDescent="0.25">
      <c r="A390" s="167"/>
      <c r="B390" s="57"/>
      <c r="C390" s="57"/>
      <c r="D390" s="57"/>
      <c r="E390" s="167"/>
      <c r="F390" s="167"/>
      <c r="G390" s="167"/>
      <c r="H390" s="167"/>
      <c r="I390" s="167"/>
      <c r="J390" s="167"/>
      <c r="K390" s="167"/>
      <c r="L390" s="167"/>
      <c r="M390" s="167"/>
      <c r="N390" s="167"/>
      <c r="O390" s="167"/>
      <c r="P390" s="167"/>
      <c r="Q390" s="167"/>
      <c r="R390" s="167"/>
      <c r="S390" s="167"/>
      <c r="T390" s="167"/>
    </row>
    <row r="391" spans="1:20" ht="39.950000000000003" customHeight="1" x14ac:dyDescent="0.25">
      <c r="A391" s="167"/>
      <c r="B391" s="57"/>
      <c r="C391" s="57"/>
      <c r="D391" s="57"/>
      <c r="E391" s="167"/>
      <c r="F391" s="167"/>
      <c r="G391" s="167"/>
      <c r="H391" s="167"/>
      <c r="I391" s="167"/>
      <c r="J391" s="167"/>
      <c r="K391" s="167"/>
      <c r="L391" s="167"/>
      <c r="M391" s="167"/>
      <c r="N391" s="167"/>
      <c r="O391" s="167"/>
      <c r="P391" s="167"/>
      <c r="Q391" s="167"/>
      <c r="R391" s="167"/>
      <c r="S391" s="167"/>
      <c r="T391" s="167"/>
    </row>
    <row r="392" spans="1:20" ht="39.950000000000003" customHeight="1" x14ac:dyDescent="0.25">
      <c r="A392" s="167"/>
      <c r="B392" s="57"/>
      <c r="C392" s="57"/>
      <c r="D392" s="57"/>
      <c r="E392" s="167"/>
      <c r="F392" s="167"/>
      <c r="G392" s="167"/>
      <c r="H392" s="167"/>
      <c r="I392" s="167"/>
      <c r="J392" s="167"/>
      <c r="K392" s="167"/>
      <c r="L392" s="167"/>
      <c r="M392" s="167"/>
      <c r="N392" s="167"/>
      <c r="O392" s="167"/>
      <c r="P392" s="167"/>
      <c r="Q392" s="167"/>
      <c r="R392" s="167"/>
      <c r="S392" s="167"/>
      <c r="T392" s="167"/>
    </row>
    <row r="393" spans="1:20" ht="39.950000000000003" customHeight="1" x14ac:dyDescent="0.25">
      <c r="A393" s="167"/>
      <c r="B393" s="57"/>
      <c r="C393" s="57"/>
      <c r="D393" s="57"/>
      <c r="E393" s="167"/>
      <c r="F393" s="167"/>
      <c r="G393" s="167"/>
      <c r="H393" s="167"/>
      <c r="I393" s="167"/>
      <c r="J393" s="167"/>
      <c r="K393" s="167"/>
      <c r="L393" s="167"/>
      <c r="M393" s="167"/>
      <c r="N393" s="167"/>
      <c r="O393" s="167"/>
      <c r="P393" s="167"/>
      <c r="Q393" s="167"/>
      <c r="R393" s="167"/>
      <c r="S393" s="167"/>
      <c r="T393" s="167"/>
    </row>
    <row r="394" spans="1:20" ht="39.950000000000003" customHeight="1" x14ac:dyDescent="0.25">
      <c r="A394" s="167"/>
      <c r="B394" s="57"/>
      <c r="C394" s="57"/>
      <c r="D394" s="57"/>
      <c r="E394" s="167"/>
      <c r="F394" s="167"/>
      <c r="G394" s="167"/>
      <c r="H394" s="167"/>
      <c r="I394" s="167"/>
      <c r="J394" s="167"/>
      <c r="K394" s="167"/>
      <c r="L394" s="167"/>
      <c r="M394" s="167"/>
      <c r="N394" s="167"/>
      <c r="O394" s="167"/>
      <c r="P394" s="167"/>
      <c r="Q394" s="167"/>
      <c r="R394" s="167"/>
      <c r="S394" s="167"/>
      <c r="T394" s="167"/>
    </row>
    <row r="395" spans="1:20" ht="39.950000000000003" customHeight="1" x14ac:dyDescent="0.25">
      <c r="A395" s="167"/>
      <c r="B395" s="57"/>
      <c r="C395" s="57"/>
      <c r="D395" s="57"/>
      <c r="E395" s="167"/>
      <c r="F395" s="167"/>
      <c r="G395" s="167"/>
      <c r="H395" s="167"/>
      <c r="I395" s="167"/>
      <c r="J395" s="167"/>
      <c r="K395" s="167"/>
      <c r="L395" s="167"/>
      <c r="M395" s="167"/>
      <c r="N395" s="167"/>
      <c r="O395" s="167"/>
      <c r="P395" s="167"/>
      <c r="Q395" s="167"/>
      <c r="R395" s="167"/>
      <c r="S395" s="167"/>
      <c r="T395" s="167"/>
    </row>
    <row r="396" spans="1:20" ht="39.950000000000003" customHeight="1" x14ac:dyDescent="0.25">
      <c r="A396" s="167"/>
      <c r="B396" s="57"/>
      <c r="C396" s="57"/>
      <c r="D396" s="57"/>
      <c r="E396" s="167"/>
      <c r="F396" s="167"/>
      <c r="G396" s="167"/>
      <c r="H396" s="167"/>
      <c r="I396" s="167"/>
      <c r="J396" s="167"/>
      <c r="K396" s="167"/>
      <c r="L396" s="167"/>
      <c r="M396" s="167"/>
      <c r="N396" s="167"/>
      <c r="O396" s="167"/>
      <c r="P396" s="167"/>
      <c r="Q396" s="167"/>
      <c r="R396" s="167"/>
      <c r="S396" s="167"/>
      <c r="T396" s="167"/>
    </row>
    <row r="397" spans="1:20" ht="39.950000000000003" customHeight="1" x14ac:dyDescent="0.25">
      <c r="A397" s="167"/>
      <c r="B397" s="57"/>
      <c r="C397" s="57"/>
      <c r="D397" s="57"/>
      <c r="E397" s="167"/>
      <c r="F397" s="167"/>
      <c r="G397" s="167"/>
      <c r="H397" s="167"/>
      <c r="I397" s="167"/>
      <c r="J397" s="167"/>
      <c r="K397" s="167"/>
      <c r="L397" s="167"/>
      <c r="M397" s="167"/>
      <c r="N397" s="167"/>
      <c r="O397" s="167"/>
      <c r="P397" s="167"/>
      <c r="Q397" s="167"/>
      <c r="R397" s="167"/>
      <c r="S397" s="167"/>
      <c r="T397" s="167"/>
    </row>
    <row r="398" spans="1:20" ht="39.950000000000003" customHeight="1" x14ac:dyDescent="0.25">
      <c r="A398" s="167"/>
      <c r="B398" s="57"/>
      <c r="C398" s="57"/>
      <c r="D398" s="57"/>
      <c r="E398" s="167"/>
      <c r="F398" s="167"/>
      <c r="G398" s="167"/>
      <c r="H398" s="167"/>
      <c r="I398" s="167"/>
      <c r="J398" s="167"/>
      <c r="K398" s="167"/>
      <c r="L398" s="167"/>
      <c r="M398" s="167"/>
      <c r="N398" s="167"/>
      <c r="O398" s="167"/>
      <c r="P398" s="167"/>
      <c r="Q398" s="167"/>
      <c r="R398" s="167"/>
      <c r="S398" s="167"/>
      <c r="T398" s="167"/>
    </row>
    <row r="399" spans="1:20" ht="39.950000000000003" customHeight="1" x14ac:dyDescent="0.25">
      <c r="A399" s="167"/>
      <c r="B399" s="57"/>
      <c r="C399" s="57"/>
      <c r="D399" s="57"/>
      <c r="E399" s="167"/>
      <c r="F399" s="167"/>
      <c r="G399" s="167"/>
      <c r="H399" s="167"/>
      <c r="I399" s="167"/>
      <c r="J399" s="167"/>
      <c r="K399" s="167"/>
      <c r="L399" s="167"/>
      <c r="M399" s="167"/>
      <c r="N399" s="167"/>
      <c r="O399" s="167"/>
      <c r="P399" s="167"/>
      <c r="Q399" s="167"/>
      <c r="R399" s="167"/>
      <c r="S399" s="167"/>
      <c r="T399" s="167"/>
    </row>
    <row r="400" spans="1:20" ht="39.950000000000003" customHeight="1" x14ac:dyDescent="0.25">
      <c r="A400" s="167"/>
      <c r="B400" s="57"/>
      <c r="C400" s="57"/>
      <c r="D400" s="57"/>
      <c r="E400" s="167"/>
      <c r="F400" s="167"/>
      <c r="G400" s="167"/>
      <c r="H400" s="167"/>
      <c r="I400" s="167"/>
      <c r="J400" s="167"/>
      <c r="K400" s="167"/>
      <c r="L400" s="167"/>
      <c r="M400" s="167"/>
      <c r="N400" s="167"/>
      <c r="O400" s="167"/>
      <c r="P400" s="167"/>
      <c r="Q400" s="167"/>
      <c r="R400" s="167"/>
      <c r="S400" s="167"/>
      <c r="T400" s="167"/>
    </row>
    <row r="401" spans="1:20" ht="39.950000000000003" customHeight="1" x14ac:dyDescent="0.25">
      <c r="A401" s="167"/>
      <c r="B401" s="57"/>
      <c r="C401" s="57"/>
      <c r="D401" s="57"/>
      <c r="E401" s="167"/>
      <c r="F401" s="167"/>
      <c r="G401" s="167"/>
      <c r="H401" s="167"/>
      <c r="I401" s="167"/>
      <c r="J401" s="167"/>
      <c r="K401" s="167"/>
      <c r="L401" s="167"/>
      <c r="M401" s="167"/>
      <c r="N401" s="167"/>
      <c r="O401" s="167"/>
      <c r="P401" s="167"/>
      <c r="Q401" s="167"/>
      <c r="R401" s="167"/>
      <c r="S401" s="167"/>
      <c r="T401" s="167"/>
    </row>
    <row r="402" spans="1:20" ht="39.950000000000003" customHeight="1" x14ac:dyDescent="0.25">
      <c r="A402" s="167"/>
      <c r="B402" s="57"/>
      <c r="C402" s="57"/>
      <c r="D402" s="57"/>
      <c r="E402" s="167"/>
      <c r="F402" s="167"/>
      <c r="G402" s="167"/>
      <c r="H402" s="167"/>
      <c r="I402" s="167"/>
      <c r="J402" s="167"/>
      <c r="K402" s="167"/>
      <c r="L402" s="167"/>
      <c r="M402" s="167"/>
      <c r="N402" s="167"/>
      <c r="O402" s="167"/>
      <c r="P402" s="167"/>
      <c r="Q402" s="167"/>
      <c r="R402" s="167"/>
      <c r="S402" s="167"/>
      <c r="T402" s="167"/>
    </row>
    <row r="403" spans="1:20" ht="39.950000000000003" customHeight="1" x14ac:dyDescent="0.25">
      <c r="A403" s="167"/>
      <c r="B403" s="57"/>
      <c r="C403" s="57"/>
      <c r="D403" s="57"/>
      <c r="E403" s="167"/>
      <c r="F403" s="167"/>
      <c r="G403" s="167"/>
      <c r="H403" s="167"/>
      <c r="I403" s="167"/>
      <c r="J403" s="167"/>
      <c r="K403" s="167"/>
      <c r="L403" s="167"/>
      <c r="M403" s="167"/>
      <c r="N403" s="167"/>
      <c r="O403" s="167"/>
      <c r="P403" s="167"/>
      <c r="Q403" s="167"/>
      <c r="R403" s="167"/>
      <c r="S403" s="167"/>
      <c r="T403" s="167"/>
    </row>
    <row r="404" spans="1:20" ht="39.950000000000003" customHeight="1" x14ac:dyDescent="0.25">
      <c r="A404" s="167"/>
      <c r="B404" s="57"/>
      <c r="C404" s="57"/>
      <c r="D404" s="57"/>
      <c r="E404" s="167"/>
      <c r="F404" s="167"/>
      <c r="G404" s="167"/>
      <c r="H404" s="167"/>
      <c r="I404" s="167"/>
      <c r="J404" s="167"/>
      <c r="K404" s="167"/>
      <c r="L404" s="167"/>
      <c r="M404" s="167"/>
      <c r="N404" s="167"/>
      <c r="O404" s="167"/>
      <c r="P404" s="167"/>
      <c r="Q404" s="167"/>
      <c r="R404" s="167"/>
      <c r="S404" s="167"/>
      <c r="T404" s="167"/>
    </row>
    <row r="405" spans="1:20" ht="39.950000000000003" customHeight="1" x14ac:dyDescent="0.25">
      <c r="A405" s="167"/>
      <c r="B405" s="57"/>
      <c r="C405" s="57"/>
      <c r="D405" s="57"/>
      <c r="E405" s="167"/>
      <c r="F405" s="167"/>
      <c r="G405" s="167"/>
      <c r="H405" s="167"/>
      <c r="I405" s="167"/>
      <c r="J405" s="167"/>
      <c r="K405" s="167"/>
      <c r="L405" s="167"/>
      <c r="M405" s="167"/>
      <c r="N405" s="167"/>
      <c r="O405" s="167"/>
      <c r="P405" s="167"/>
      <c r="Q405" s="167"/>
      <c r="R405" s="167"/>
      <c r="S405" s="167"/>
      <c r="T405" s="167"/>
    </row>
    <row r="406" spans="1:20" ht="39.950000000000003" customHeight="1" x14ac:dyDescent="0.25">
      <c r="A406" s="167"/>
      <c r="B406" s="57"/>
      <c r="C406" s="57"/>
      <c r="D406" s="57"/>
      <c r="E406" s="167"/>
      <c r="F406" s="167"/>
      <c r="G406" s="167"/>
      <c r="H406" s="167"/>
      <c r="I406" s="167"/>
      <c r="J406" s="167"/>
      <c r="K406" s="167"/>
      <c r="L406" s="167"/>
      <c r="M406" s="167"/>
      <c r="N406" s="167"/>
      <c r="O406" s="167"/>
      <c r="P406" s="167"/>
      <c r="Q406" s="167"/>
      <c r="R406" s="167"/>
      <c r="S406" s="167"/>
      <c r="T406" s="167"/>
    </row>
    <row r="407" spans="1:20" ht="39.950000000000003" customHeight="1" x14ac:dyDescent="0.25">
      <c r="A407" s="167"/>
      <c r="B407" s="57"/>
      <c r="C407" s="57"/>
      <c r="D407" s="57"/>
      <c r="E407" s="167"/>
      <c r="F407" s="167"/>
      <c r="G407" s="167"/>
      <c r="H407" s="167"/>
      <c r="I407" s="167"/>
      <c r="J407" s="167"/>
      <c r="K407" s="167"/>
      <c r="L407" s="167"/>
      <c r="M407" s="167"/>
      <c r="N407" s="167"/>
      <c r="O407" s="167"/>
      <c r="P407" s="167"/>
      <c r="Q407" s="167"/>
      <c r="R407" s="167"/>
      <c r="S407" s="167"/>
      <c r="T407" s="167"/>
    </row>
    <row r="408" spans="1:20" ht="39.950000000000003" customHeight="1" x14ac:dyDescent="0.25">
      <c r="A408" s="167"/>
      <c r="B408" s="57"/>
      <c r="C408" s="57"/>
      <c r="D408" s="57"/>
      <c r="E408" s="167"/>
      <c r="F408" s="167"/>
      <c r="G408" s="167"/>
      <c r="H408" s="167"/>
      <c r="I408" s="167"/>
      <c r="J408" s="167"/>
      <c r="K408" s="167"/>
      <c r="L408" s="167"/>
      <c r="M408" s="167"/>
      <c r="N408" s="167"/>
      <c r="O408" s="167"/>
      <c r="P408" s="167"/>
      <c r="Q408" s="167"/>
      <c r="R408" s="167"/>
      <c r="S408" s="167"/>
      <c r="T408" s="167"/>
    </row>
    <row r="409" spans="1:20" ht="39.950000000000003" customHeight="1" x14ac:dyDescent="0.25">
      <c r="A409" s="167"/>
      <c r="B409" s="57"/>
      <c r="C409" s="57"/>
      <c r="D409" s="57"/>
      <c r="E409" s="167"/>
      <c r="F409" s="167"/>
      <c r="G409" s="167"/>
      <c r="H409" s="167"/>
      <c r="I409" s="167"/>
      <c r="J409" s="167"/>
      <c r="K409" s="167"/>
      <c r="L409" s="167"/>
      <c r="M409" s="167"/>
      <c r="N409" s="167"/>
      <c r="O409" s="167"/>
      <c r="P409" s="167"/>
      <c r="Q409" s="167"/>
      <c r="R409" s="167"/>
      <c r="S409" s="167"/>
      <c r="T409" s="167"/>
    </row>
    <row r="410" spans="1:20" ht="39.950000000000003" customHeight="1" x14ac:dyDescent="0.25">
      <c r="A410" s="167"/>
      <c r="B410" s="57"/>
      <c r="C410" s="57"/>
      <c r="D410" s="57"/>
      <c r="E410" s="167"/>
      <c r="F410" s="167"/>
      <c r="G410" s="167"/>
      <c r="H410" s="167"/>
      <c r="I410" s="167"/>
      <c r="J410" s="167"/>
      <c r="K410" s="167"/>
      <c r="L410" s="167"/>
      <c r="M410" s="167"/>
      <c r="N410" s="167"/>
      <c r="O410" s="167"/>
      <c r="P410" s="167"/>
      <c r="Q410" s="167"/>
      <c r="R410" s="167"/>
      <c r="S410" s="167"/>
      <c r="T410" s="167"/>
    </row>
    <row r="411" spans="1:20" ht="39.950000000000003" customHeight="1" x14ac:dyDescent="0.25">
      <c r="A411" s="167"/>
      <c r="B411" s="57"/>
      <c r="C411" s="57"/>
      <c r="D411" s="57"/>
      <c r="E411" s="167"/>
      <c r="F411" s="167"/>
      <c r="G411" s="167"/>
      <c r="H411" s="167"/>
      <c r="I411" s="167"/>
      <c r="J411" s="167"/>
      <c r="K411" s="167"/>
      <c r="L411" s="167"/>
      <c r="M411" s="167"/>
      <c r="N411" s="167"/>
      <c r="O411" s="167"/>
      <c r="P411" s="167"/>
      <c r="Q411" s="167"/>
      <c r="R411" s="167"/>
      <c r="S411" s="167"/>
      <c r="T411" s="167"/>
    </row>
    <row r="412" spans="1:20" ht="39.950000000000003" customHeight="1" x14ac:dyDescent="0.25">
      <c r="A412" s="167"/>
      <c r="B412" s="57"/>
      <c r="C412" s="57"/>
      <c r="D412" s="57"/>
      <c r="E412" s="167"/>
      <c r="F412" s="167"/>
      <c r="G412" s="167"/>
      <c r="H412" s="167"/>
      <c r="I412" s="167"/>
      <c r="J412" s="167"/>
      <c r="K412" s="167"/>
      <c r="L412" s="167"/>
      <c r="M412" s="167"/>
      <c r="N412" s="167"/>
      <c r="O412" s="167"/>
      <c r="P412" s="167"/>
      <c r="Q412" s="167"/>
      <c r="R412" s="167"/>
      <c r="S412" s="167"/>
      <c r="T412" s="167"/>
    </row>
    <row r="413" spans="1:20" ht="39.950000000000003" customHeight="1" x14ac:dyDescent="0.25">
      <c r="A413" s="167"/>
      <c r="B413" s="57"/>
      <c r="C413" s="57"/>
      <c r="D413" s="57"/>
      <c r="E413" s="167"/>
      <c r="F413" s="167"/>
      <c r="G413" s="167"/>
      <c r="H413" s="167"/>
      <c r="I413" s="167"/>
      <c r="J413" s="167"/>
      <c r="K413" s="167"/>
      <c r="L413" s="167"/>
      <c r="M413" s="167"/>
      <c r="N413" s="167"/>
      <c r="O413" s="167"/>
      <c r="P413" s="167"/>
      <c r="Q413" s="167"/>
      <c r="R413" s="167"/>
      <c r="S413" s="167"/>
      <c r="T413" s="167"/>
    </row>
    <row r="414" spans="1:20" ht="39.950000000000003" customHeight="1" x14ac:dyDescent="0.25">
      <c r="A414" s="167"/>
      <c r="B414" s="57"/>
      <c r="C414" s="57"/>
      <c r="D414" s="57"/>
      <c r="E414" s="167"/>
      <c r="F414" s="167"/>
      <c r="G414" s="167"/>
      <c r="H414" s="167"/>
      <c r="I414" s="167"/>
      <c r="J414" s="167"/>
      <c r="K414" s="167"/>
      <c r="L414" s="167"/>
      <c r="M414" s="167"/>
      <c r="N414" s="167"/>
      <c r="O414" s="167"/>
      <c r="P414" s="167"/>
      <c r="Q414" s="167"/>
      <c r="R414" s="167"/>
      <c r="S414" s="167"/>
      <c r="T414" s="167"/>
    </row>
    <row r="415" spans="1:20" ht="39.950000000000003" customHeight="1" x14ac:dyDescent="0.25">
      <c r="A415" s="167"/>
      <c r="B415" s="57"/>
      <c r="C415" s="57"/>
      <c r="D415" s="57"/>
      <c r="E415" s="167"/>
      <c r="F415" s="167"/>
      <c r="G415" s="167"/>
      <c r="H415" s="167"/>
      <c r="I415" s="167"/>
      <c r="J415" s="167"/>
      <c r="K415" s="167"/>
      <c r="L415" s="167"/>
      <c r="M415" s="167"/>
      <c r="N415" s="167"/>
      <c r="O415" s="167"/>
      <c r="P415" s="167"/>
      <c r="Q415" s="167"/>
      <c r="R415" s="167"/>
      <c r="S415" s="167"/>
      <c r="T415" s="167"/>
    </row>
    <row r="416" spans="1:20" ht="39.950000000000003" customHeight="1" x14ac:dyDescent="0.25">
      <c r="A416" s="167"/>
      <c r="B416" s="57"/>
      <c r="C416" s="57"/>
      <c r="D416" s="57"/>
      <c r="E416" s="167"/>
      <c r="F416" s="167"/>
      <c r="G416" s="167"/>
      <c r="H416" s="167"/>
      <c r="I416" s="167"/>
      <c r="J416" s="167"/>
      <c r="K416" s="167"/>
      <c r="L416" s="167"/>
      <c r="M416" s="167"/>
      <c r="N416" s="167"/>
      <c r="O416" s="167"/>
      <c r="P416" s="167"/>
      <c r="Q416" s="167"/>
      <c r="R416" s="167"/>
      <c r="S416" s="167"/>
      <c r="T416" s="167"/>
    </row>
    <row r="417" spans="1:20" ht="39.950000000000003" customHeight="1" x14ac:dyDescent="0.25">
      <c r="A417" s="167"/>
      <c r="B417" s="57"/>
      <c r="C417" s="57"/>
      <c r="D417" s="57"/>
      <c r="E417" s="167"/>
      <c r="F417" s="167"/>
      <c r="G417" s="167"/>
      <c r="H417" s="167"/>
      <c r="I417" s="167"/>
      <c r="J417" s="167"/>
      <c r="K417" s="167"/>
      <c r="L417" s="167"/>
      <c r="M417" s="167"/>
      <c r="N417" s="167"/>
      <c r="O417" s="167"/>
      <c r="P417" s="167"/>
      <c r="Q417" s="167"/>
      <c r="R417" s="167"/>
      <c r="S417" s="167"/>
      <c r="T417" s="167"/>
    </row>
    <row r="418" spans="1:20" ht="39.950000000000003" customHeight="1" x14ac:dyDescent="0.25">
      <c r="A418" s="167"/>
      <c r="B418" s="57"/>
      <c r="C418" s="57"/>
      <c r="D418" s="57"/>
      <c r="E418" s="167"/>
      <c r="F418" s="167"/>
      <c r="G418" s="167"/>
      <c r="H418" s="167"/>
      <c r="I418" s="167"/>
      <c r="J418" s="167"/>
      <c r="K418" s="167"/>
      <c r="L418" s="167"/>
      <c r="M418" s="167"/>
      <c r="N418" s="167"/>
      <c r="O418" s="167"/>
      <c r="P418" s="167"/>
      <c r="Q418" s="167"/>
      <c r="R418" s="167"/>
      <c r="S418" s="167"/>
      <c r="T418" s="167"/>
    </row>
    <row r="419" spans="1:20" ht="39.950000000000003" customHeight="1" x14ac:dyDescent="0.25">
      <c r="A419" s="167"/>
      <c r="B419" s="57"/>
      <c r="C419" s="57"/>
      <c r="D419" s="57"/>
      <c r="E419" s="167"/>
      <c r="F419" s="167"/>
      <c r="G419" s="167"/>
      <c r="H419" s="167"/>
      <c r="I419" s="167"/>
      <c r="J419" s="167"/>
      <c r="K419" s="167"/>
      <c r="L419" s="167"/>
      <c r="M419" s="167"/>
      <c r="N419" s="167"/>
      <c r="O419" s="167"/>
      <c r="P419" s="167"/>
      <c r="Q419" s="167"/>
      <c r="R419" s="167"/>
      <c r="S419" s="167"/>
      <c r="T419" s="167"/>
    </row>
    <row r="420" spans="1:20" ht="39.950000000000003" customHeight="1" x14ac:dyDescent="0.25">
      <c r="A420" s="167"/>
      <c r="B420" s="57"/>
      <c r="C420" s="57"/>
      <c r="D420" s="57"/>
      <c r="E420" s="167"/>
      <c r="F420" s="167"/>
      <c r="G420" s="167"/>
      <c r="H420" s="167"/>
      <c r="I420" s="167"/>
      <c r="J420" s="167"/>
      <c r="K420" s="167"/>
      <c r="L420" s="167"/>
      <c r="M420" s="167"/>
      <c r="N420" s="167"/>
      <c r="O420" s="167"/>
      <c r="P420" s="167"/>
      <c r="Q420" s="167"/>
      <c r="R420" s="167"/>
      <c r="S420" s="167"/>
      <c r="T420" s="167"/>
    </row>
    <row r="421" spans="1:20" ht="39.950000000000003" customHeight="1" x14ac:dyDescent="0.25">
      <c r="A421" s="167"/>
      <c r="B421" s="57"/>
      <c r="C421" s="57"/>
      <c r="D421" s="57"/>
      <c r="E421" s="167"/>
      <c r="F421" s="167"/>
      <c r="G421" s="167"/>
      <c r="H421" s="167"/>
      <c r="I421" s="167"/>
      <c r="J421" s="167"/>
      <c r="K421" s="167"/>
      <c r="L421" s="167"/>
      <c r="M421" s="167"/>
      <c r="N421" s="167"/>
      <c r="O421" s="167"/>
      <c r="P421" s="167"/>
      <c r="Q421" s="167"/>
      <c r="R421" s="167"/>
      <c r="S421" s="167"/>
      <c r="T421" s="167"/>
    </row>
    <row r="422" spans="1:20" ht="39.950000000000003" customHeight="1" x14ac:dyDescent="0.25">
      <c r="A422" s="167"/>
      <c r="B422" s="57"/>
      <c r="C422" s="57"/>
      <c r="D422" s="57"/>
      <c r="E422" s="167"/>
      <c r="F422" s="167"/>
      <c r="G422" s="167"/>
      <c r="H422" s="167"/>
      <c r="I422" s="167"/>
      <c r="J422" s="167"/>
      <c r="K422" s="167"/>
      <c r="L422" s="167"/>
      <c r="M422" s="167"/>
      <c r="N422" s="167"/>
      <c r="O422" s="167"/>
      <c r="P422" s="167"/>
      <c r="Q422" s="167"/>
      <c r="R422" s="167"/>
      <c r="S422" s="167"/>
      <c r="T422" s="167"/>
    </row>
    <row r="423" spans="1:20" ht="39.950000000000003" customHeight="1" x14ac:dyDescent="0.25">
      <c r="A423" s="167"/>
      <c r="B423" s="57"/>
      <c r="C423" s="57"/>
      <c r="D423" s="57"/>
      <c r="E423" s="167"/>
      <c r="F423" s="167"/>
      <c r="G423" s="167"/>
      <c r="H423" s="167"/>
      <c r="I423" s="167"/>
      <c r="J423" s="167"/>
      <c r="K423" s="167"/>
      <c r="L423" s="167"/>
      <c r="M423" s="167"/>
      <c r="N423" s="167"/>
      <c r="O423" s="167"/>
      <c r="P423" s="167"/>
      <c r="Q423" s="167"/>
      <c r="R423" s="167"/>
      <c r="S423" s="167"/>
      <c r="T423" s="167"/>
    </row>
    <row r="424" spans="1:20" ht="39.950000000000003" customHeight="1" x14ac:dyDescent="0.25">
      <c r="A424" s="167"/>
      <c r="B424" s="57"/>
      <c r="C424" s="57"/>
      <c r="D424" s="57"/>
      <c r="E424" s="167"/>
      <c r="F424" s="167"/>
      <c r="G424" s="167"/>
      <c r="H424" s="167"/>
      <c r="I424" s="167"/>
      <c r="J424" s="167"/>
      <c r="K424" s="167"/>
      <c r="L424" s="167"/>
      <c r="M424" s="167"/>
      <c r="N424" s="167"/>
      <c r="O424" s="167"/>
      <c r="P424" s="167"/>
      <c r="Q424" s="167"/>
      <c r="R424" s="167"/>
      <c r="S424" s="167"/>
      <c r="T424" s="167"/>
    </row>
    <row r="425" spans="1:20" ht="39.950000000000003" customHeight="1" x14ac:dyDescent="0.25">
      <c r="A425" s="167"/>
      <c r="B425" s="57"/>
      <c r="C425" s="57"/>
      <c r="D425" s="57"/>
      <c r="E425" s="167"/>
      <c r="F425" s="167"/>
      <c r="G425" s="167"/>
      <c r="H425" s="167"/>
      <c r="I425" s="167"/>
      <c r="J425" s="167"/>
      <c r="K425" s="167"/>
      <c r="L425" s="167"/>
      <c r="M425" s="167"/>
      <c r="N425" s="167"/>
      <c r="O425" s="167"/>
      <c r="P425" s="167"/>
      <c r="Q425" s="167"/>
      <c r="R425" s="167"/>
      <c r="S425" s="167"/>
      <c r="T425" s="167"/>
    </row>
    <row r="426" spans="1:20" ht="39.950000000000003" customHeight="1" x14ac:dyDescent="0.25">
      <c r="A426" s="167"/>
      <c r="B426" s="57"/>
      <c r="C426" s="57"/>
      <c r="D426" s="57"/>
      <c r="E426" s="167"/>
      <c r="F426" s="167"/>
      <c r="G426" s="167"/>
      <c r="H426" s="167"/>
      <c r="I426" s="167"/>
      <c r="J426" s="167"/>
      <c r="K426" s="167"/>
      <c r="L426" s="167"/>
      <c r="M426" s="167"/>
      <c r="N426" s="167"/>
      <c r="O426" s="167"/>
      <c r="P426" s="167"/>
      <c r="Q426" s="167"/>
      <c r="R426" s="167"/>
      <c r="S426" s="167"/>
      <c r="T426" s="167"/>
    </row>
    <row r="427" spans="1:20" ht="39.950000000000003" customHeight="1" x14ac:dyDescent="0.25">
      <c r="A427" s="167"/>
      <c r="B427" s="57"/>
      <c r="C427" s="57"/>
      <c r="D427" s="57"/>
      <c r="E427" s="167"/>
      <c r="F427" s="167"/>
      <c r="G427" s="167"/>
      <c r="H427" s="167"/>
      <c r="I427" s="167"/>
      <c r="J427" s="167"/>
      <c r="K427" s="167"/>
      <c r="L427" s="167"/>
      <c r="M427" s="167"/>
      <c r="N427" s="167"/>
      <c r="O427" s="167"/>
      <c r="P427" s="167"/>
      <c r="Q427" s="167"/>
      <c r="R427" s="167"/>
      <c r="S427" s="167"/>
      <c r="T427" s="167"/>
    </row>
    <row r="428" spans="1:20" ht="39.950000000000003" customHeight="1" x14ac:dyDescent="0.25">
      <c r="A428" s="167"/>
      <c r="B428" s="57"/>
      <c r="C428" s="57"/>
      <c r="D428" s="57"/>
      <c r="E428" s="167"/>
      <c r="F428" s="167"/>
      <c r="G428" s="167"/>
      <c r="H428" s="167"/>
      <c r="I428" s="167"/>
      <c r="J428" s="167"/>
      <c r="K428" s="167"/>
      <c r="L428" s="167"/>
      <c r="M428" s="167"/>
      <c r="N428" s="167"/>
      <c r="O428" s="167"/>
      <c r="P428" s="167"/>
      <c r="Q428" s="167"/>
      <c r="R428" s="167"/>
      <c r="S428" s="167"/>
      <c r="T428" s="167"/>
    </row>
    <row r="429" spans="1:20" ht="39.950000000000003" customHeight="1" x14ac:dyDescent="0.25">
      <c r="A429" s="167"/>
      <c r="B429" s="57"/>
      <c r="C429" s="57"/>
      <c r="D429" s="57"/>
      <c r="E429" s="167"/>
      <c r="F429" s="167"/>
      <c r="G429" s="167"/>
      <c r="H429" s="167"/>
      <c r="I429" s="167"/>
      <c r="J429" s="167"/>
      <c r="K429" s="167"/>
      <c r="L429" s="167"/>
      <c r="M429" s="167"/>
      <c r="N429" s="167"/>
      <c r="O429" s="167"/>
      <c r="P429" s="167"/>
      <c r="Q429" s="167"/>
      <c r="R429" s="167"/>
      <c r="S429" s="167"/>
      <c r="T429" s="167"/>
    </row>
    <row r="430" spans="1:20" ht="39.950000000000003" customHeight="1" x14ac:dyDescent="0.25">
      <c r="A430" s="167"/>
      <c r="B430" s="57"/>
      <c r="C430" s="57"/>
      <c r="D430" s="57"/>
      <c r="E430" s="167"/>
      <c r="F430" s="167"/>
      <c r="G430" s="167"/>
      <c r="H430" s="167"/>
      <c r="I430" s="167"/>
      <c r="J430" s="167"/>
      <c r="K430" s="167"/>
      <c r="L430" s="167"/>
      <c r="M430" s="167"/>
      <c r="N430" s="167"/>
      <c r="O430" s="167"/>
      <c r="P430" s="167"/>
      <c r="Q430" s="167"/>
      <c r="R430" s="167"/>
      <c r="S430" s="167"/>
      <c r="T430" s="167"/>
    </row>
    <row r="431" spans="1:20" ht="39.950000000000003" customHeight="1" x14ac:dyDescent="0.25">
      <c r="A431" s="167"/>
      <c r="B431" s="57"/>
      <c r="C431" s="57"/>
      <c r="D431" s="57"/>
      <c r="E431" s="167"/>
      <c r="F431" s="167"/>
      <c r="G431" s="167"/>
      <c r="H431" s="167"/>
      <c r="I431" s="167"/>
      <c r="J431" s="167"/>
      <c r="K431" s="167"/>
      <c r="L431" s="167"/>
      <c r="M431" s="167"/>
      <c r="N431" s="167"/>
      <c r="O431" s="167"/>
      <c r="P431" s="167"/>
      <c r="Q431" s="167"/>
      <c r="R431" s="167"/>
      <c r="S431" s="167"/>
      <c r="T431" s="167"/>
    </row>
    <row r="432" spans="1:20" ht="39.950000000000003" customHeight="1" x14ac:dyDescent="0.25">
      <c r="A432" s="167"/>
      <c r="B432" s="57"/>
      <c r="C432" s="57"/>
      <c r="D432" s="57"/>
      <c r="E432" s="167"/>
      <c r="F432" s="167"/>
      <c r="G432" s="167"/>
      <c r="H432" s="167"/>
      <c r="I432" s="167"/>
      <c r="J432" s="167"/>
      <c r="K432" s="167"/>
      <c r="L432" s="167"/>
      <c r="M432" s="167"/>
      <c r="N432" s="167"/>
      <c r="O432" s="167"/>
      <c r="P432" s="167"/>
      <c r="Q432" s="167"/>
      <c r="R432" s="167"/>
      <c r="S432" s="167"/>
      <c r="T432" s="167"/>
    </row>
    <row r="433" spans="1:20" ht="39.950000000000003" customHeight="1" x14ac:dyDescent="0.25">
      <c r="A433" s="167"/>
      <c r="B433" s="57"/>
      <c r="C433" s="57"/>
      <c r="D433" s="57"/>
      <c r="E433" s="167"/>
      <c r="F433" s="167"/>
      <c r="G433" s="167"/>
      <c r="H433" s="167"/>
      <c r="I433" s="167"/>
      <c r="J433" s="167"/>
      <c r="K433" s="167"/>
      <c r="L433" s="167"/>
      <c r="M433" s="167"/>
      <c r="N433" s="167"/>
      <c r="O433" s="167"/>
      <c r="P433" s="167"/>
      <c r="Q433" s="167"/>
      <c r="R433" s="167"/>
      <c r="S433" s="167"/>
      <c r="T433" s="167"/>
    </row>
    <row r="434" spans="1:20" ht="39.950000000000003" customHeight="1" x14ac:dyDescent="0.25">
      <c r="A434" s="167"/>
      <c r="B434" s="57"/>
      <c r="C434" s="57"/>
      <c r="D434" s="57"/>
      <c r="E434" s="167"/>
      <c r="F434" s="167"/>
      <c r="G434" s="167"/>
      <c r="H434" s="167"/>
      <c r="I434" s="167"/>
      <c r="J434" s="167"/>
      <c r="K434" s="167"/>
      <c r="L434" s="167"/>
      <c r="M434" s="167"/>
      <c r="N434" s="167"/>
      <c r="O434" s="167"/>
      <c r="P434" s="167"/>
      <c r="Q434" s="167"/>
      <c r="R434" s="167"/>
      <c r="S434" s="167"/>
      <c r="T434" s="167"/>
    </row>
    <row r="435" spans="1:20" ht="39.950000000000003" customHeight="1" x14ac:dyDescent="0.25">
      <c r="A435" s="167"/>
      <c r="B435" s="57"/>
      <c r="C435" s="57"/>
      <c r="D435" s="57"/>
      <c r="E435" s="167"/>
      <c r="F435" s="167"/>
      <c r="G435" s="167"/>
      <c r="H435" s="167"/>
      <c r="I435" s="167"/>
      <c r="J435" s="167"/>
      <c r="K435" s="167"/>
      <c r="L435" s="167"/>
      <c r="M435" s="167"/>
      <c r="N435" s="167"/>
      <c r="O435" s="167"/>
      <c r="P435" s="167"/>
      <c r="Q435" s="167"/>
      <c r="R435" s="167"/>
      <c r="S435" s="167"/>
      <c r="T435" s="167"/>
    </row>
    <row r="436" spans="1:20" ht="39.950000000000003" customHeight="1" x14ac:dyDescent="0.25">
      <c r="A436" s="167"/>
      <c r="B436" s="57"/>
      <c r="C436" s="57"/>
      <c r="D436" s="57"/>
      <c r="E436" s="167"/>
      <c r="F436" s="167"/>
      <c r="G436" s="167"/>
      <c r="H436" s="167"/>
      <c r="I436" s="167"/>
      <c r="J436" s="167"/>
      <c r="K436" s="167"/>
      <c r="L436" s="167"/>
      <c r="M436" s="167"/>
      <c r="N436" s="167"/>
      <c r="O436" s="167"/>
      <c r="P436" s="167"/>
      <c r="Q436" s="167"/>
      <c r="R436" s="167"/>
      <c r="S436" s="167"/>
      <c r="T436" s="167"/>
    </row>
    <row r="437" spans="1:20" ht="39.950000000000003" customHeight="1" x14ac:dyDescent="0.25">
      <c r="A437" s="167"/>
      <c r="B437" s="57"/>
      <c r="C437" s="57"/>
      <c r="D437" s="57"/>
      <c r="E437" s="167"/>
      <c r="F437" s="167"/>
      <c r="G437" s="167"/>
      <c r="H437" s="167"/>
      <c r="I437" s="167"/>
      <c r="J437" s="167"/>
      <c r="K437" s="167"/>
      <c r="L437" s="167"/>
      <c r="M437" s="167"/>
      <c r="N437" s="167"/>
      <c r="O437" s="167"/>
      <c r="P437" s="167"/>
      <c r="Q437" s="167"/>
      <c r="R437" s="167"/>
      <c r="S437" s="167"/>
      <c r="T437" s="167"/>
    </row>
    <row r="438" spans="1:20" ht="39.950000000000003" customHeight="1" x14ac:dyDescent="0.25">
      <c r="A438" s="167"/>
      <c r="B438" s="57"/>
      <c r="C438" s="57"/>
      <c r="D438" s="57"/>
      <c r="E438" s="167"/>
      <c r="F438" s="167"/>
      <c r="G438" s="167"/>
      <c r="H438" s="167"/>
      <c r="I438" s="167"/>
      <c r="J438" s="167"/>
      <c r="K438" s="167"/>
      <c r="L438" s="167"/>
      <c r="M438" s="167"/>
      <c r="N438" s="167"/>
      <c r="O438" s="167"/>
      <c r="P438" s="167"/>
      <c r="Q438" s="167"/>
      <c r="R438" s="167"/>
      <c r="S438" s="167"/>
      <c r="T438" s="167"/>
    </row>
    <row r="439" spans="1:20" ht="39.950000000000003" customHeight="1" x14ac:dyDescent="0.25">
      <c r="A439" s="167"/>
      <c r="B439" s="57"/>
      <c r="C439" s="57"/>
      <c r="D439" s="57"/>
      <c r="E439" s="167"/>
      <c r="F439" s="167"/>
      <c r="G439" s="167"/>
      <c r="H439" s="167"/>
      <c r="I439" s="167"/>
      <c r="J439" s="167"/>
      <c r="K439" s="167"/>
      <c r="L439" s="167"/>
      <c r="M439" s="167"/>
      <c r="N439" s="167"/>
      <c r="O439" s="167"/>
      <c r="P439" s="167"/>
      <c r="Q439" s="167"/>
      <c r="R439" s="167"/>
      <c r="S439" s="167"/>
      <c r="T439" s="167"/>
    </row>
    <row r="440" spans="1:20" ht="39.950000000000003" customHeight="1" x14ac:dyDescent="0.25">
      <c r="A440" s="167"/>
      <c r="B440" s="57"/>
      <c r="C440" s="57"/>
      <c r="D440" s="57"/>
      <c r="E440" s="167"/>
      <c r="F440" s="167"/>
      <c r="G440" s="167"/>
      <c r="H440" s="167"/>
      <c r="I440" s="167"/>
      <c r="J440" s="167"/>
      <c r="K440" s="167"/>
      <c r="L440" s="167"/>
      <c r="M440" s="167"/>
      <c r="N440" s="167"/>
      <c r="O440" s="167"/>
      <c r="P440" s="167"/>
      <c r="Q440" s="167"/>
      <c r="R440" s="167"/>
      <c r="S440" s="167"/>
      <c r="T440" s="167"/>
    </row>
    <row r="441" spans="1:20" ht="39.950000000000003" customHeight="1" x14ac:dyDescent="0.25">
      <c r="A441" s="167"/>
      <c r="B441" s="57"/>
      <c r="C441" s="57"/>
      <c r="D441" s="57"/>
      <c r="E441" s="167"/>
      <c r="F441" s="167"/>
      <c r="G441" s="167"/>
      <c r="H441" s="167"/>
      <c r="I441" s="167"/>
      <c r="J441" s="167"/>
      <c r="K441" s="167"/>
      <c r="L441" s="167"/>
      <c r="M441" s="167"/>
      <c r="N441" s="167"/>
      <c r="O441" s="167"/>
      <c r="P441" s="167"/>
      <c r="Q441" s="167"/>
      <c r="R441" s="167"/>
      <c r="S441" s="167"/>
      <c r="T441" s="167"/>
    </row>
    <row r="442" spans="1:20" ht="39.950000000000003" customHeight="1" x14ac:dyDescent="0.25">
      <c r="A442" s="167"/>
      <c r="B442" s="57"/>
      <c r="C442" s="57"/>
      <c r="D442" s="57"/>
      <c r="E442" s="167"/>
      <c r="F442" s="167"/>
      <c r="G442" s="167"/>
      <c r="H442" s="167"/>
      <c r="I442" s="167"/>
      <c r="J442" s="167"/>
      <c r="K442" s="167"/>
      <c r="L442" s="167"/>
      <c r="M442" s="167"/>
      <c r="N442" s="167"/>
      <c r="O442" s="167"/>
      <c r="P442" s="167"/>
      <c r="Q442" s="167"/>
      <c r="R442" s="167"/>
      <c r="S442" s="167"/>
      <c r="T442" s="167"/>
    </row>
    <row r="443" spans="1:20" ht="39.950000000000003" customHeight="1" x14ac:dyDescent="0.25">
      <c r="A443" s="167"/>
      <c r="B443" s="57"/>
      <c r="C443" s="57"/>
      <c r="D443" s="57"/>
      <c r="E443" s="167"/>
      <c r="F443" s="167"/>
      <c r="G443" s="167"/>
      <c r="H443" s="167"/>
      <c r="I443" s="167"/>
      <c r="J443" s="167"/>
      <c r="K443" s="167"/>
      <c r="L443" s="167"/>
      <c r="M443" s="167"/>
      <c r="N443" s="167"/>
      <c r="O443" s="167"/>
      <c r="P443" s="167"/>
      <c r="Q443" s="167"/>
      <c r="R443" s="167"/>
      <c r="S443" s="167"/>
      <c r="T443" s="167"/>
    </row>
    <row r="444" spans="1:20" ht="39.950000000000003" customHeight="1" x14ac:dyDescent="0.25">
      <c r="A444" s="167"/>
      <c r="B444" s="57"/>
      <c r="C444" s="57"/>
      <c r="D444" s="57"/>
      <c r="E444" s="167"/>
      <c r="F444" s="167"/>
      <c r="G444" s="167"/>
      <c r="H444" s="167"/>
      <c r="I444" s="167"/>
      <c r="J444" s="167"/>
      <c r="K444" s="167"/>
      <c r="L444" s="167"/>
      <c r="M444" s="167"/>
      <c r="N444" s="167"/>
      <c r="O444" s="167"/>
      <c r="P444" s="167"/>
      <c r="Q444" s="167"/>
      <c r="R444" s="167"/>
      <c r="S444" s="167"/>
      <c r="T444" s="167"/>
    </row>
    <row r="445" spans="1:20" ht="39.950000000000003" customHeight="1" x14ac:dyDescent="0.25">
      <c r="A445" s="167"/>
      <c r="B445" s="57"/>
      <c r="C445" s="57"/>
      <c r="D445" s="57"/>
      <c r="E445" s="167"/>
      <c r="F445" s="167"/>
      <c r="G445" s="167"/>
      <c r="H445" s="167"/>
      <c r="I445" s="167"/>
      <c r="J445" s="167"/>
      <c r="K445" s="167"/>
      <c r="L445" s="167"/>
      <c r="M445" s="167"/>
      <c r="N445" s="167"/>
      <c r="O445" s="167"/>
      <c r="P445" s="167"/>
      <c r="Q445" s="167"/>
      <c r="R445" s="167"/>
      <c r="S445" s="167"/>
      <c r="T445" s="167"/>
    </row>
    <row r="446" spans="1:20" ht="39.950000000000003" customHeight="1" x14ac:dyDescent="0.25">
      <c r="A446" s="167"/>
      <c r="B446" s="57"/>
      <c r="C446" s="57"/>
      <c r="D446" s="57"/>
      <c r="E446" s="167"/>
      <c r="F446" s="167"/>
      <c r="G446" s="167"/>
      <c r="H446" s="167"/>
      <c r="I446" s="167"/>
      <c r="J446" s="167"/>
      <c r="K446" s="167"/>
      <c r="L446" s="167"/>
      <c r="M446" s="167"/>
      <c r="N446" s="167"/>
      <c r="O446" s="167"/>
      <c r="P446" s="167"/>
      <c r="Q446" s="167"/>
      <c r="R446" s="167"/>
      <c r="S446" s="167"/>
      <c r="T446" s="167"/>
    </row>
    <row r="447" spans="1:20" ht="39.950000000000003" customHeight="1" x14ac:dyDescent="0.25">
      <c r="A447" s="167"/>
      <c r="B447" s="57"/>
      <c r="C447" s="57"/>
      <c r="D447" s="57"/>
      <c r="E447" s="167"/>
      <c r="F447" s="167"/>
      <c r="G447" s="167"/>
      <c r="H447" s="167"/>
      <c r="I447" s="167"/>
      <c r="J447" s="167"/>
      <c r="K447" s="167"/>
      <c r="L447" s="167"/>
      <c r="M447" s="167"/>
      <c r="N447" s="167"/>
      <c r="O447" s="167"/>
      <c r="P447" s="167"/>
      <c r="Q447" s="167"/>
      <c r="R447" s="167"/>
      <c r="S447" s="167"/>
      <c r="T447" s="167"/>
    </row>
    <row r="448" spans="1:20" ht="39.950000000000003" customHeight="1" x14ac:dyDescent="0.25">
      <c r="A448" s="167"/>
      <c r="B448" s="57"/>
      <c r="C448" s="57"/>
      <c r="D448" s="57"/>
      <c r="E448" s="167"/>
      <c r="F448" s="167"/>
      <c r="G448" s="167"/>
      <c r="H448" s="167"/>
      <c r="I448" s="167"/>
      <c r="J448" s="167"/>
      <c r="K448" s="167"/>
      <c r="L448" s="167"/>
      <c r="M448" s="167"/>
      <c r="N448" s="167"/>
      <c r="O448" s="167"/>
      <c r="P448" s="167"/>
      <c r="Q448" s="167"/>
      <c r="R448" s="167"/>
      <c r="S448" s="167"/>
      <c r="T448" s="167"/>
    </row>
    <row r="449" spans="1:20" ht="39.950000000000003" customHeight="1" x14ac:dyDescent="0.25">
      <c r="A449" s="167"/>
      <c r="B449" s="57"/>
      <c r="C449" s="57"/>
      <c r="D449" s="57"/>
      <c r="E449" s="167"/>
      <c r="F449" s="167"/>
      <c r="G449" s="167"/>
      <c r="H449" s="167"/>
      <c r="I449" s="167"/>
      <c r="J449" s="167"/>
      <c r="K449" s="167"/>
      <c r="L449" s="167"/>
      <c r="M449" s="167"/>
      <c r="N449" s="167"/>
      <c r="O449" s="167"/>
      <c r="P449" s="167"/>
      <c r="Q449" s="167"/>
      <c r="R449" s="167"/>
      <c r="S449" s="167"/>
      <c r="T449" s="167"/>
    </row>
    <row r="450" spans="1:20" ht="39.950000000000003" customHeight="1" x14ac:dyDescent="0.25">
      <c r="A450" s="167"/>
      <c r="B450" s="57"/>
      <c r="C450" s="57"/>
      <c r="D450" s="57"/>
      <c r="E450" s="167"/>
      <c r="F450" s="167"/>
      <c r="G450" s="167"/>
      <c r="H450" s="167"/>
      <c r="I450" s="167"/>
      <c r="J450" s="167"/>
      <c r="K450" s="167"/>
      <c r="L450" s="167"/>
      <c r="M450" s="167"/>
      <c r="N450" s="167"/>
      <c r="O450" s="167"/>
      <c r="P450" s="167"/>
      <c r="Q450" s="167"/>
      <c r="R450" s="167"/>
      <c r="S450" s="167"/>
      <c r="T450" s="167"/>
    </row>
    <row r="451" spans="1:20" ht="39.950000000000003" customHeight="1" x14ac:dyDescent="0.25">
      <c r="A451" s="167"/>
      <c r="B451" s="57"/>
      <c r="C451" s="57"/>
      <c r="D451" s="57"/>
      <c r="E451" s="167"/>
      <c r="F451" s="167"/>
      <c r="G451" s="167"/>
      <c r="H451" s="167"/>
      <c r="I451" s="167"/>
      <c r="J451" s="167"/>
      <c r="K451" s="167"/>
      <c r="L451" s="167"/>
      <c r="M451" s="167"/>
      <c r="N451" s="167"/>
      <c r="O451" s="167"/>
      <c r="P451" s="167"/>
      <c r="Q451" s="167"/>
      <c r="R451" s="167"/>
      <c r="S451" s="167"/>
      <c r="T451" s="167"/>
    </row>
    <row r="452" spans="1:20" ht="39.950000000000003" customHeight="1" x14ac:dyDescent="0.25">
      <c r="A452" s="167"/>
      <c r="B452" s="57"/>
      <c r="C452" s="57"/>
      <c r="D452" s="57"/>
      <c r="E452" s="167"/>
      <c r="F452" s="167"/>
      <c r="G452" s="167"/>
      <c r="H452" s="167"/>
      <c r="I452" s="167"/>
      <c r="J452" s="167"/>
      <c r="K452" s="167"/>
      <c r="L452" s="167"/>
      <c r="M452" s="167"/>
      <c r="N452" s="167"/>
      <c r="O452" s="167"/>
      <c r="P452" s="167"/>
      <c r="Q452" s="167"/>
      <c r="R452" s="167"/>
      <c r="S452" s="167"/>
      <c r="T452" s="167"/>
    </row>
    <row r="453" spans="1:20" ht="39.950000000000003" customHeight="1" x14ac:dyDescent="0.25">
      <c r="A453" s="167"/>
      <c r="B453" s="57"/>
      <c r="C453" s="57"/>
      <c r="D453" s="57"/>
      <c r="E453" s="167"/>
      <c r="F453" s="167"/>
      <c r="G453" s="167"/>
      <c r="H453" s="167"/>
      <c r="I453" s="167"/>
      <c r="J453" s="167"/>
      <c r="K453" s="167"/>
      <c r="L453" s="167"/>
      <c r="M453" s="167"/>
      <c r="N453" s="167"/>
      <c r="O453" s="167"/>
      <c r="P453" s="167"/>
      <c r="Q453" s="167"/>
      <c r="R453" s="167"/>
      <c r="S453" s="167"/>
      <c r="T453" s="167"/>
    </row>
    <row r="454" spans="1:20" ht="39.950000000000003" customHeight="1" x14ac:dyDescent="0.25">
      <c r="A454" s="167"/>
      <c r="B454" s="57"/>
      <c r="C454" s="57"/>
      <c r="D454" s="57"/>
      <c r="E454" s="167"/>
      <c r="F454" s="167"/>
      <c r="G454" s="167"/>
      <c r="H454" s="167"/>
      <c r="I454" s="167"/>
      <c r="J454" s="167"/>
      <c r="K454" s="167"/>
      <c r="L454" s="167"/>
      <c r="M454" s="167"/>
      <c r="N454" s="167"/>
      <c r="O454" s="167"/>
      <c r="P454" s="167"/>
      <c r="Q454" s="167"/>
      <c r="R454" s="167"/>
      <c r="S454" s="167"/>
      <c r="T454" s="167"/>
    </row>
    <row r="455" spans="1:20" ht="39.950000000000003" customHeight="1" x14ac:dyDescent="0.25">
      <c r="A455" s="167"/>
      <c r="B455" s="57"/>
      <c r="C455" s="57"/>
      <c r="D455" s="57"/>
      <c r="E455" s="167"/>
      <c r="F455" s="167"/>
      <c r="G455" s="167"/>
      <c r="H455" s="167"/>
      <c r="I455" s="167"/>
      <c r="J455" s="167"/>
      <c r="K455" s="167"/>
      <c r="L455" s="167"/>
      <c r="M455" s="167"/>
      <c r="N455" s="167"/>
      <c r="O455" s="167"/>
      <c r="P455" s="167"/>
      <c r="Q455" s="167"/>
      <c r="R455" s="167"/>
      <c r="S455" s="167"/>
      <c r="T455" s="167"/>
    </row>
    <row r="456" spans="1:20" ht="39.950000000000003" customHeight="1" x14ac:dyDescent="0.25">
      <c r="A456" s="167"/>
      <c r="B456" s="57"/>
      <c r="C456" s="57"/>
      <c r="D456" s="57"/>
      <c r="E456" s="167"/>
      <c r="F456" s="167"/>
      <c r="G456" s="167"/>
      <c r="H456" s="167"/>
      <c r="I456" s="167"/>
      <c r="J456" s="167"/>
      <c r="K456" s="167"/>
      <c r="L456" s="167"/>
      <c r="M456" s="167"/>
      <c r="N456" s="167"/>
      <c r="O456" s="167"/>
      <c r="P456" s="167"/>
      <c r="Q456" s="167"/>
      <c r="R456" s="167"/>
      <c r="S456" s="167"/>
      <c r="T456" s="167"/>
    </row>
    <row r="457" spans="1:20" ht="39.950000000000003" customHeight="1" x14ac:dyDescent="0.25">
      <c r="A457" s="167"/>
      <c r="B457" s="57"/>
      <c r="C457" s="57"/>
      <c r="D457" s="57"/>
      <c r="E457" s="167"/>
      <c r="F457" s="167"/>
      <c r="G457" s="167"/>
      <c r="H457" s="167"/>
      <c r="I457" s="167"/>
      <c r="J457" s="167"/>
      <c r="K457" s="167"/>
      <c r="L457" s="167"/>
      <c r="M457" s="167"/>
      <c r="N457" s="167"/>
      <c r="O457" s="167"/>
      <c r="P457" s="167"/>
      <c r="Q457" s="167"/>
      <c r="R457" s="167"/>
      <c r="S457" s="167"/>
      <c r="T457" s="167"/>
    </row>
    <row r="458" spans="1:20" ht="39.950000000000003" customHeight="1" x14ac:dyDescent="0.25">
      <c r="A458" s="167"/>
      <c r="B458" s="57"/>
      <c r="C458" s="57"/>
      <c r="D458" s="57"/>
      <c r="E458" s="167"/>
      <c r="F458" s="167"/>
      <c r="G458" s="167"/>
      <c r="H458" s="167"/>
      <c r="I458" s="167"/>
      <c r="J458" s="167"/>
      <c r="K458" s="167"/>
      <c r="L458" s="167"/>
      <c r="M458" s="167"/>
      <c r="N458" s="167"/>
      <c r="O458" s="167"/>
      <c r="P458" s="167"/>
      <c r="Q458" s="167"/>
      <c r="R458" s="167"/>
      <c r="S458" s="167"/>
      <c r="T458" s="167"/>
    </row>
    <row r="459" spans="1:20" ht="39.950000000000003" customHeight="1" x14ac:dyDescent="0.25">
      <c r="A459" s="167"/>
      <c r="B459" s="57"/>
      <c r="C459" s="57"/>
      <c r="D459" s="57"/>
      <c r="E459" s="167"/>
      <c r="F459" s="167"/>
      <c r="G459" s="167"/>
      <c r="H459" s="167"/>
      <c r="I459" s="167"/>
      <c r="J459" s="167"/>
      <c r="K459" s="167"/>
      <c r="L459" s="167"/>
      <c r="M459" s="167"/>
      <c r="N459" s="167"/>
      <c r="O459" s="167"/>
      <c r="P459" s="167"/>
      <c r="Q459" s="167"/>
      <c r="R459" s="167"/>
      <c r="S459" s="167"/>
      <c r="T459" s="167"/>
    </row>
    <row r="460" spans="1:20" ht="39.950000000000003" customHeight="1" x14ac:dyDescent="0.25">
      <c r="A460" s="167"/>
      <c r="B460" s="57"/>
      <c r="C460" s="57"/>
      <c r="D460" s="57"/>
      <c r="E460" s="167"/>
      <c r="F460" s="167"/>
      <c r="G460" s="167"/>
      <c r="H460" s="167"/>
      <c r="I460" s="167"/>
      <c r="J460" s="167"/>
      <c r="K460" s="167"/>
      <c r="L460" s="167"/>
      <c r="M460" s="167"/>
      <c r="N460" s="167"/>
      <c r="O460" s="167"/>
      <c r="P460" s="167"/>
      <c r="Q460" s="167"/>
      <c r="R460" s="167"/>
      <c r="S460" s="167"/>
      <c r="T460" s="167"/>
    </row>
    <row r="461" spans="1:20" ht="39.950000000000003" customHeight="1" x14ac:dyDescent="0.25">
      <c r="A461" s="167"/>
      <c r="B461" s="57"/>
      <c r="C461" s="57"/>
      <c r="D461" s="57"/>
      <c r="E461" s="167"/>
      <c r="F461" s="167"/>
      <c r="G461" s="167"/>
      <c r="H461" s="167"/>
      <c r="I461" s="167"/>
      <c r="J461" s="167"/>
      <c r="K461" s="167"/>
      <c r="L461" s="167"/>
      <c r="M461" s="167"/>
      <c r="N461" s="167"/>
      <c r="O461" s="167"/>
      <c r="P461" s="167"/>
      <c r="Q461" s="167"/>
      <c r="R461" s="167"/>
      <c r="S461" s="167"/>
      <c r="T461" s="167"/>
    </row>
    <row r="462" spans="1:20" ht="39.950000000000003" customHeight="1" x14ac:dyDescent="0.25">
      <c r="A462" s="167"/>
      <c r="B462" s="57"/>
      <c r="C462" s="57"/>
      <c r="D462" s="57"/>
      <c r="E462" s="167"/>
      <c r="F462" s="167"/>
      <c r="G462" s="167"/>
      <c r="H462" s="167"/>
      <c r="I462" s="167"/>
      <c r="J462" s="167"/>
      <c r="K462" s="167"/>
      <c r="L462" s="167"/>
      <c r="M462" s="167"/>
      <c r="N462" s="167"/>
      <c r="O462" s="167"/>
      <c r="P462" s="167"/>
      <c r="Q462" s="167"/>
      <c r="R462" s="167"/>
      <c r="S462" s="167"/>
      <c r="T462" s="167"/>
    </row>
    <row r="463" spans="1:20" ht="39.950000000000003" customHeight="1" x14ac:dyDescent="0.25">
      <c r="A463" s="167"/>
      <c r="B463" s="57"/>
      <c r="C463" s="57"/>
      <c r="D463" s="57"/>
      <c r="E463" s="167"/>
      <c r="F463" s="167"/>
      <c r="G463" s="167"/>
      <c r="H463" s="167"/>
      <c r="I463" s="167"/>
      <c r="J463" s="167"/>
      <c r="K463" s="167"/>
      <c r="L463" s="167"/>
      <c r="M463" s="167"/>
      <c r="N463" s="167"/>
      <c r="O463" s="167"/>
      <c r="P463" s="167"/>
      <c r="Q463" s="167"/>
      <c r="R463" s="167"/>
      <c r="S463" s="167"/>
      <c r="T463" s="167"/>
    </row>
    <row r="464" spans="1:20" ht="39.950000000000003" customHeight="1" x14ac:dyDescent="0.25">
      <c r="A464" s="167"/>
      <c r="B464" s="57"/>
      <c r="C464" s="57"/>
      <c r="D464" s="57"/>
      <c r="E464" s="167"/>
      <c r="F464" s="167"/>
      <c r="G464" s="167"/>
      <c r="H464" s="167"/>
      <c r="I464" s="167"/>
      <c r="J464" s="167"/>
      <c r="K464" s="167"/>
      <c r="L464" s="167"/>
      <c r="M464" s="167"/>
      <c r="N464" s="167"/>
      <c r="O464" s="167"/>
      <c r="P464" s="167"/>
      <c r="Q464" s="167"/>
      <c r="R464" s="167"/>
      <c r="S464" s="167"/>
      <c r="T464" s="167"/>
    </row>
    <row r="465" spans="1:20" ht="39.950000000000003" customHeight="1" x14ac:dyDescent="0.25">
      <c r="A465" s="167"/>
      <c r="B465" s="57"/>
      <c r="C465" s="57"/>
      <c r="D465" s="57"/>
      <c r="E465" s="167"/>
      <c r="F465" s="167"/>
      <c r="G465" s="167"/>
      <c r="H465" s="167"/>
      <c r="I465" s="167"/>
      <c r="J465" s="167"/>
      <c r="K465" s="167"/>
      <c r="L465" s="167"/>
      <c r="M465" s="167"/>
      <c r="N465" s="167"/>
      <c r="O465" s="167"/>
      <c r="P465" s="167"/>
      <c r="Q465" s="167"/>
      <c r="R465" s="167"/>
      <c r="S465" s="167"/>
      <c r="T465" s="167"/>
    </row>
    <row r="466" spans="1:20" ht="39.950000000000003" customHeight="1" x14ac:dyDescent="0.25">
      <c r="A466" s="167"/>
      <c r="B466" s="57"/>
      <c r="C466" s="57"/>
      <c r="D466" s="57"/>
      <c r="E466" s="167"/>
      <c r="F466" s="167"/>
      <c r="G466" s="167"/>
      <c r="H466" s="167"/>
      <c r="I466" s="167"/>
      <c r="J466" s="167"/>
      <c r="K466" s="167"/>
      <c r="L466" s="167"/>
      <c r="M466" s="167"/>
      <c r="N466" s="167"/>
      <c r="O466" s="167"/>
      <c r="P466" s="167"/>
      <c r="Q466" s="167"/>
      <c r="R466" s="167"/>
      <c r="S466" s="167"/>
      <c r="T466" s="167"/>
    </row>
    <row r="467" spans="1:20" ht="39.950000000000003" customHeight="1" x14ac:dyDescent="0.25">
      <c r="A467" s="167"/>
      <c r="B467" s="57"/>
      <c r="C467" s="57"/>
      <c r="D467" s="57"/>
      <c r="E467" s="167"/>
      <c r="F467" s="167"/>
      <c r="G467" s="167"/>
      <c r="H467" s="167"/>
      <c r="I467" s="167"/>
      <c r="J467" s="167"/>
      <c r="K467" s="167"/>
      <c r="L467" s="167"/>
      <c r="M467" s="167"/>
      <c r="N467" s="167"/>
      <c r="O467" s="167"/>
      <c r="P467" s="167"/>
      <c r="Q467" s="167"/>
      <c r="R467" s="167"/>
      <c r="S467" s="167"/>
      <c r="T467" s="167"/>
    </row>
    <row r="468" spans="1:20" ht="39.950000000000003" customHeight="1" x14ac:dyDescent="0.25">
      <c r="A468" s="167"/>
      <c r="B468" s="57"/>
      <c r="C468" s="57"/>
      <c r="D468" s="57"/>
      <c r="E468" s="167"/>
      <c r="F468" s="167"/>
      <c r="G468" s="167"/>
      <c r="H468" s="167"/>
      <c r="I468" s="167"/>
      <c r="J468" s="167"/>
      <c r="K468" s="167"/>
      <c r="L468" s="167"/>
      <c r="M468" s="167"/>
      <c r="N468" s="167"/>
      <c r="O468" s="167"/>
      <c r="P468" s="167"/>
      <c r="Q468" s="167"/>
      <c r="R468" s="167"/>
      <c r="S468" s="167"/>
      <c r="T468" s="167"/>
    </row>
    <row r="469" spans="1:20" ht="39.950000000000003" customHeight="1" x14ac:dyDescent="0.25">
      <c r="A469" s="167"/>
      <c r="B469" s="57"/>
      <c r="C469" s="57"/>
      <c r="D469" s="57"/>
      <c r="E469" s="167"/>
      <c r="F469" s="167"/>
      <c r="G469" s="167"/>
      <c r="H469" s="167"/>
      <c r="I469" s="167"/>
      <c r="J469" s="167"/>
      <c r="K469" s="167"/>
      <c r="L469" s="167"/>
      <c r="M469" s="167"/>
      <c r="N469" s="167"/>
      <c r="O469" s="167"/>
      <c r="P469" s="167"/>
      <c r="Q469" s="167"/>
      <c r="R469" s="167"/>
      <c r="S469" s="167"/>
      <c r="T469" s="167"/>
    </row>
    <row r="470" spans="1:20" ht="39.950000000000003" customHeight="1" x14ac:dyDescent="0.25">
      <c r="A470" s="167"/>
      <c r="B470" s="57"/>
      <c r="C470" s="57"/>
      <c r="D470" s="57"/>
      <c r="E470" s="167"/>
      <c r="F470" s="167"/>
      <c r="G470" s="167"/>
      <c r="H470" s="167"/>
      <c r="I470" s="167"/>
      <c r="J470" s="167"/>
      <c r="K470" s="167"/>
      <c r="L470" s="167"/>
      <c r="M470" s="167"/>
      <c r="N470" s="167"/>
      <c r="O470" s="167"/>
      <c r="P470" s="167"/>
      <c r="Q470" s="167"/>
      <c r="R470" s="167"/>
      <c r="S470" s="167"/>
      <c r="T470" s="167"/>
    </row>
    <row r="471" spans="1:20" ht="39.950000000000003" customHeight="1" x14ac:dyDescent="0.25">
      <c r="A471" s="167"/>
      <c r="B471" s="57"/>
      <c r="C471" s="57"/>
      <c r="D471" s="57"/>
      <c r="E471" s="167"/>
      <c r="F471" s="167"/>
      <c r="G471" s="167"/>
      <c r="H471" s="167"/>
      <c r="I471" s="167"/>
      <c r="J471" s="167"/>
      <c r="K471" s="167"/>
      <c r="L471" s="167"/>
      <c r="M471" s="167"/>
      <c r="N471" s="167"/>
      <c r="O471" s="167"/>
      <c r="P471" s="167"/>
      <c r="Q471" s="167"/>
      <c r="R471" s="167"/>
      <c r="S471" s="167"/>
      <c r="T471" s="167"/>
    </row>
    <row r="472" spans="1:20" ht="39.950000000000003" customHeight="1" x14ac:dyDescent="0.25">
      <c r="A472" s="167"/>
      <c r="B472" s="57"/>
      <c r="C472" s="57"/>
      <c r="D472" s="57"/>
      <c r="E472" s="167"/>
      <c r="F472" s="167"/>
      <c r="G472" s="167"/>
      <c r="H472" s="167"/>
      <c r="I472" s="167"/>
      <c r="J472" s="167"/>
      <c r="K472" s="167"/>
      <c r="L472" s="167"/>
      <c r="M472" s="167"/>
      <c r="N472" s="167"/>
      <c r="O472" s="167"/>
      <c r="P472" s="167"/>
      <c r="Q472" s="167"/>
      <c r="R472" s="167"/>
      <c r="S472" s="167"/>
      <c r="T472" s="167"/>
    </row>
    <row r="473" spans="1:20" ht="39.950000000000003" customHeight="1" x14ac:dyDescent="0.25">
      <c r="A473" s="167"/>
      <c r="B473" s="57"/>
      <c r="C473" s="57"/>
      <c r="D473" s="57"/>
      <c r="E473" s="167"/>
      <c r="F473" s="167"/>
      <c r="G473" s="167"/>
      <c r="H473" s="167"/>
      <c r="I473" s="167"/>
      <c r="J473" s="167"/>
      <c r="K473" s="167"/>
      <c r="L473" s="167"/>
      <c r="M473" s="167"/>
      <c r="N473" s="167"/>
      <c r="O473" s="167"/>
      <c r="P473" s="167"/>
      <c r="Q473" s="167"/>
      <c r="R473" s="167"/>
      <c r="S473" s="167"/>
      <c r="T473" s="167"/>
    </row>
    <row r="474" spans="1:20" ht="39.950000000000003" customHeight="1" x14ac:dyDescent="0.25">
      <c r="A474" s="167"/>
      <c r="B474" s="57"/>
      <c r="C474" s="57"/>
      <c r="D474" s="57"/>
      <c r="E474" s="167"/>
      <c r="F474" s="167"/>
      <c r="G474" s="167"/>
      <c r="H474" s="167"/>
      <c r="I474" s="167"/>
      <c r="J474" s="167"/>
      <c r="K474" s="167"/>
      <c r="L474" s="167"/>
      <c r="M474" s="167"/>
      <c r="N474" s="167"/>
      <c r="O474" s="167"/>
      <c r="P474" s="167"/>
      <c r="Q474" s="167"/>
      <c r="R474" s="167"/>
      <c r="S474" s="167"/>
      <c r="T474" s="167"/>
    </row>
    <row r="475" spans="1:20" ht="39.950000000000003" customHeight="1" x14ac:dyDescent="0.25">
      <c r="A475" s="167"/>
      <c r="B475" s="57"/>
      <c r="C475" s="57"/>
      <c r="D475" s="57"/>
      <c r="E475" s="167"/>
      <c r="F475" s="167"/>
      <c r="G475" s="167"/>
      <c r="H475" s="167"/>
      <c r="I475" s="167"/>
      <c r="J475" s="167"/>
      <c r="K475" s="167"/>
      <c r="L475" s="167"/>
      <c r="M475" s="167"/>
      <c r="N475" s="167"/>
      <c r="O475" s="167"/>
      <c r="P475" s="167"/>
      <c r="Q475" s="167"/>
      <c r="R475" s="167"/>
      <c r="S475" s="167"/>
      <c r="T475" s="167"/>
    </row>
    <row r="476" spans="1:20" ht="39.950000000000003" customHeight="1" x14ac:dyDescent="0.25">
      <c r="A476" s="167"/>
      <c r="B476" s="57"/>
      <c r="C476" s="57"/>
      <c r="D476" s="57"/>
      <c r="E476" s="167"/>
      <c r="F476" s="167"/>
      <c r="G476" s="167"/>
      <c r="H476" s="167"/>
      <c r="I476" s="167"/>
      <c r="J476" s="167"/>
      <c r="K476" s="167"/>
      <c r="L476" s="167"/>
      <c r="M476" s="167"/>
      <c r="N476" s="167"/>
      <c r="O476" s="167"/>
      <c r="P476" s="167"/>
      <c r="Q476" s="167"/>
      <c r="R476" s="167"/>
      <c r="S476" s="167"/>
      <c r="T476" s="167"/>
    </row>
    <row r="477" spans="1:20" ht="39.950000000000003" customHeight="1" x14ac:dyDescent="0.25">
      <c r="A477" s="167"/>
      <c r="B477" s="57"/>
      <c r="C477" s="57"/>
      <c r="D477" s="57"/>
      <c r="E477" s="167"/>
      <c r="F477" s="167"/>
      <c r="G477" s="167"/>
      <c r="H477" s="167"/>
      <c r="I477" s="167"/>
      <c r="J477" s="167"/>
      <c r="K477" s="167"/>
      <c r="L477" s="167"/>
      <c r="M477" s="167"/>
      <c r="N477" s="167"/>
      <c r="O477" s="167"/>
      <c r="P477" s="167"/>
      <c r="Q477" s="167"/>
      <c r="R477" s="167"/>
      <c r="S477" s="167"/>
      <c r="T477" s="167"/>
    </row>
    <row r="478" spans="1:20" ht="39.950000000000003" customHeight="1" x14ac:dyDescent="0.25">
      <c r="A478" s="167"/>
      <c r="B478" s="57"/>
      <c r="C478" s="57"/>
      <c r="D478" s="57"/>
      <c r="E478" s="167"/>
      <c r="F478" s="167"/>
      <c r="G478" s="167"/>
      <c r="H478" s="167"/>
      <c r="I478" s="167"/>
      <c r="J478" s="167"/>
      <c r="K478" s="167"/>
      <c r="L478" s="167"/>
      <c r="M478" s="167"/>
      <c r="N478" s="167"/>
      <c r="O478" s="167"/>
      <c r="P478" s="167"/>
      <c r="Q478" s="167"/>
      <c r="R478" s="167"/>
      <c r="S478" s="167"/>
      <c r="T478" s="167"/>
    </row>
    <row r="479" spans="1:20" ht="39.950000000000003" customHeight="1" x14ac:dyDescent="0.25">
      <c r="A479" s="167"/>
      <c r="B479" s="57"/>
      <c r="C479" s="57"/>
      <c r="D479" s="57"/>
      <c r="E479" s="167"/>
      <c r="F479" s="167"/>
      <c r="G479" s="167"/>
      <c r="H479" s="167"/>
      <c r="I479" s="167"/>
      <c r="J479" s="167"/>
      <c r="K479" s="167"/>
      <c r="L479" s="167"/>
      <c r="M479" s="167"/>
      <c r="N479" s="167"/>
      <c r="O479" s="167"/>
      <c r="P479" s="167"/>
      <c r="Q479" s="167"/>
      <c r="R479" s="167"/>
      <c r="S479" s="167"/>
      <c r="T479" s="167"/>
    </row>
    <row r="480" spans="1:20" ht="39.950000000000003" customHeight="1" x14ac:dyDescent="0.25">
      <c r="A480" s="167"/>
      <c r="B480" s="57"/>
      <c r="C480" s="57"/>
      <c r="D480" s="57"/>
      <c r="E480" s="167"/>
      <c r="F480" s="167"/>
      <c r="G480" s="167"/>
      <c r="H480" s="167"/>
      <c r="I480" s="167"/>
      <c r="J480" s="167"/>
      <c r="K480" s="167"/>
      <c r="L480" s="167"/>
      <c r="M480" s="167"/>
      <c r="N480" s="167"/>
      <c r="O480" s="167"/>
      <c r="P480" s="167"/>
      <c r="Q480" s="167"/>
      <c r="R480" s="167"/>
      <c r="S480" s="167"/>
      <c r="T480" s="167"/>
    </row>
    <row r="481" spans="1:20" ht="39.950000000000003" customHeight="1" x14ac:dyDescent="0.25">
      <c r="A481" s="167"/>
      <c r="B481" s="57"/>
      <c r="C481" s="57"/>
      <c r="D481" s="57"/>
      <c r="E481" s="167"/>
      <c r="F481" s="167"/>
      <c r="G481" s="167"/>
      <c r="H481" s="167"/>
      <c r="I481" s="167"/>
      <c r="J481" s="167"/>
      <c r="K481" s="167"/>
      <c r="L481" s="167"/>
      <c r="M481" s="167"/>
      <c r="N481" s="167"/>
      <c r="O481" s="167"/>
      <c r="P481" s="167"/>
      <c r="Q481" s="167"/>
      <c r="R481" s="167"/>
      <c r="S481" s="167"/>
      <c r="T481" s="167"/>
    </row>
    <row r="482" spans="1:20" ht="39.950000000000003" customHeight="1" x14ac:dyDescent="0.25">
      <c r="A482" s="167"/>
      <c r="B482" s="57"/>
      <c r="C482" s="57"/>
      <c r="D482" s="57"/>
      <c r="E482" s="167"/>
      <c r="F482" s="167"/>
      <c r="G482" s="167"/>
      <c r="H482" s="167"/>
      <c r="I482" s="167"/>
      <c r="J482" s="167"/>
      <c r="K482" s="167"/>
      <c r="L482" s="167"/>
      <c r="M482" s="167"/>
      <c r="N482" s="167"/>
      <c r="O482" s="167"/>
      <c r="P482" s="167"/>
      <c r="Q482" s="167"/>
      <c r="R482" s="167"/>
      <c r="S482" s="167"/>
      <c r="T482" s="167"/>
    </row>
    <row r="483" spans="1:20" ht="39.950000000000003" customHeight="1" x14ac:dyDescent="0.25">
      <c r="A483" s="167"/>
      <c r="B483" s="57"/>
      <c r="C483" s="57"/>
      <c r="D483" s="57"/>
      <c r="E483" s="167"/>
      <c r="F483" s="167"/>
      <c r="G483" s="167"/>
      <c r="H483" s="167"/>
      <c r="I483" s="167"/>
      <c r="J483" s="167"/>
      <c r="K483" s="167"/>
      <c r="L483" s="167"/>
      <c r="M483" s="167"/>
      <c r="N483" s="167"/>
      <c r="O483" s="167"/>
      <c r="P483" s="167"/>
      <c r="Q483" s="167"/>
      <c r="R483" s="167"/>
      <c r="S483" s="167"/>
      <c r="T483" s="167"/>
    </row>
    <row r="484" spans="1:20" ht="39.950000000000003" customHeight="1" x14ac:dyDescent="0.25">
      <c r="A484" s="167"/>
      <c r="B484" s="57"/>
      <c r="C484" s="57"/>
      <c r="D484" s="57"/>
      <c r="E484" s="167"/>
      <c r="F484" s="167"/>
      <c r="G484" s="167"/>
      <c r="H484" s="167"/>
      <c r="I484" s="167"/>
      <c r="J484" s="167"/>
      <c r="K484" s="167"/>
      <c r="L484" s="167"/>
      <c r="M484" s="167"/>
      <c r="N484" s="167"/>
      <c r="O484" s="167"/>
      <c r="P484" s="167"/>
      <c r="Q484" s="167"/>
      <c r="R484" s="167"/>
      <c r="S484" s="167"/>
      <c r="T484" s="167"/>
    </row>
    <row r="485" spans="1:20" ht="39.950000000000003" customHeight="1" x14ac:dyDescent="0.25">
      <c r="A485" s="167"/>
      <c r="B485" s="57"/>
      <c r="C485" s="57"/>
      <c r="D485" s="57"/>
      <c r="E485" s="167"/>
      <c r="F485" s="167"/>
      <c r="G485" s="167"/>
      <c r="H485" s="167"/>
      <c r="I485" s="167"/>
      <c r="J485" s="167"/>
      <c r="K485" s="167"/>
      <c r="L485" s="167"/>
      <c r="M485" s="167"/>
      <c r="N485" s="167"/>
      <c r="O485" s="167"/>
      <c r="P485" s="167"/>
      <c r="Q485" s="167"/>
      <c r="R485" s="167"/>
      <c r="S485" s="167"/>
      <c r="T485" s="167"/>
    </row>
    <row r="486" spans="1:20" ht="39.950000000000003" customHeight="1" x14ac:dyDescent="0.25">
      <c r="A486" s="167"/>
      <c r="B486" s="57"/>
      <c r="C486" s="57"/>
      <c r="D486" s="57"/>
      <c r="E486" s="167"/>
      <c r="F486" s="167"/>
      <c r="G486" s="167"/>
      <c r="H486" s="167"/>
      <c r="I486" s="167"/>
      <c r="J486" s="167"/>
      <c r="K486" s="167"/>
      <c r="L486" s="167"/>
      <c r="M486" s="167"/>
      <c r="N486" s="167"/>
      <c r="O486" s="167"/>
      <c r="P486" s="167"/>
      <c r="Q486" s="167"/>
      <c r="R486" s="167"/>
      <c r="S486" s="167"/>
      <c r="T486" s="167"/>
    </row>
    <row r="487" spans="1:20" ht="39.950000000000003" customHeight="1" x14ac:dyDescent="0.25">
      <c r="A487" s="167"/>
      <c r="B487" s="57"/>
      <c r="C487" s="57"/>
      <c r="D487" s="57"/>
      <c r="E487" s="167"/>
      <c r="F487" s="167"/>
      <c r="G487" s="167"/>
      <c r="H487" s="167"/>
      <c r="I487" s="167"/>
      <c r="J487" s="167"/>
      <c r="K487" s="167"/>
      <c r="L487" s="167"/>
      <c r="M487" s="167"/>
      <c r="N487" s="167"/>
      <c r="O487" s="167"/>
      <c r="P487" s="167"/>
      <c r="Q487" s="167"/>
      <c r="R487" s="167"/>
      <c r="S487" s="167"/>
      <c r="T487" s="167"/>
    </row>
    <row r="488" spans="1:20" ht="39.950000000000003" customHeight="1" x14ac:dyDescent="0.25">
      <c r="A488" s="167"/>
      <c r="B488" s="57"/>
      <c r="C488" s="57"/>
      <c r="D488" s="57"/>
      <c r="E488" s="167"/>
      <c r="F488" s="167"/>
      <c r="G488" s="167"/>
      <c r="H488" s="167"/>
      <c r="I488" s="167"/>
      <c r="J488" s="167"/>
      <c r="K488" s="167"/>
      <c r="L488" s="167"/>
      <c r="M488" s="167"/>
      <c r="N488" s="167"/>
      <c r="O488" s="167"/>
      <c r="P488" s="167"/>
      <c r="Q488" s="167"/>
      <c r="R488" s="167"/>
      <c r="S488" s="167"/>
      <c r="T488" s="167"/>
    </row>
    <row r="489" spans="1:20" ht="39.950000000000003" customHeight="1" x14ac:dyDescent="0.25">
      <c r="A489" s="167"/>
      <c r="B489" s="57"/>
      <c r="C489" s="57"/>
      <c r="D489" s="57"/>
      <c r="E489" s="167"/>
      <c r="F489" s="167"/>
      <c r="G489" s="167"/>
      <c r="H489" s="167"/>
      <c r="I489" s="167"/>
      <c r="J489" s="167"/>
      <c r="K489" s="167"/>
      <c r="L489" s="167"/>
      <c r="M489" s="167"/>
      <c r="N489" s="167"/>
      <c r="O489" s="167"/>
      <c r="P489" s="167"/>
      <c r="Q489" s="167"/>
      <c r="R489" s="167"/>
      <c r="S489" s="167"/>
      <c r="T489" s="167"/>
    </row>
    <row r="490" spans="1:20" ht="39.950000000000003" customHeight="1" x14ac:dyDescent="0.25">
      <c r="A490" s="167"/>
      <c r="B490" s="57"/>
      <c r="C490" s="57"/>
      <c r="D490" s="57"/>
      <c r="E490" s="167"/>
      <c r="F490" s="167"/>
      <c r="G490" s="167"/>
      <c r="H490" s="167"/>
      <c r="I490" s="167"/>
      <c r="J490" s="167"/>
      <c r="K490" s="167"/>
      <c r="L490" s="167"/>
      <c r="M490" s="167"/>
      <c r="N490" s="167"/>
      <c r="O490" s="167"/>
      <c r="P490" s="167"/>
      <c r="Q490" s="167"/>
      <c r="R490" s="167"/>
      <c r="S490" s="167"/>
      <c r="T490" s="167"/>
    </row>
    <row r="491" spans="1:20" ht="39.950000000000003" customHeight="1" x14ac:dyDescent="0.25">
      <c r="A491" s="167"/>
      <c r="B491" s="57"/>
      <c r="C491" s="57"/>
      <c r="D491" s="57"/>
      <c r="E491" s="167"/>
      <c r="F491" s="167"/>
      <c r="G491" s="167"/>
      <c r="H491" s="167"/>
      <c r="I491" s="167"/>
      <c r="J491" s="167"/>
      <c r="K491" s="167"/>
      <c r="L491" s="167"/>
      <c r="M491" s="167"/>
      <c r="N491" s="167"/>
      <c r="O491" s="167"/>
      <c r="P491" s="167"/>
      <c r="Q491" s="167"/>
      <c r="R491" s="167"/>
      <c r="S491" s="167"/>
      <c r="T491" s="167"/>
    </row>
    <row r="492" spans="1:20" ht="39.950000000000003" customHeight="1" x14ac:dyDescent="0.25">
      <c r="A492" s="167"/>
      <c r="B492" s="57"/>
      <c r="C492" s="57"/>
      <c r="D492" s="57"/>
      <c r="E492" s="167"/>
      <c r="F492" s="167"/>
      <c r="G492" s="167"/>
      <c r="H492" s="167"/>
      <c r="I492" s="167"/>
      <c r="J492" s="167"/>
      <c r="K492" s="167"/>
      <c r="L492" s="167"/>
      <c r="M492" s="167"/>
      <c r="N492" s="167"/>
      <c r="O492" s="167"/>
      <c r="P492" s="167"/>
      <c r="Q492" s="167"/>
      <c r="R492" s="167"/>
      <c r="S492" s="167"/>
      <c r="T492" s="167"/>
    </row>
    <row r="493" spans="1:20" ht="39.950000000000003" customHeight="1" x14ac:dyDescent="0.25">
      <c r="A493" s="167"/>
      <c r="B493" s="57"/>
      <c r="C493" s="57"/>
      <c r="D493" s="57"/>
      <c r="E493" s="167"/>
      <c r="F493" s="167"/>
      <c r="G493" s="167"/>
      <c r="H493" s="167"/>
      <c r="I493" s="167"/>
      <c r="J493" s="167"/>
      <c r="K493" s="167"/>
      <c r="L493" s="167"/>
      <c r="M493" s="167"/>
      <c r="N493" s="167"/>
      <c r="O493" s="167"/>
      <c r="P493" s="167"/>
      <c r="Q493" s="167"/>
      <c r="R493" s="167"/>
      <c r="S493" s="167"/>
      <c r="T493" s="167"/>
    </row>
    <row r="494" spans="1:20" ht="39.950000000000003" customHeight="1" x14ac:dyDescent="0.25">
      <c r="A494" s="167"/>
      <c r="B494" s="57"/>
      <c r="C494" s="57"/>
      <c r="D494" s="57"/>
      <c r="E494" s="167"/>
      <c r="F494" s="167"/>
      <c r="G494" s="167"/>
      <c r="H494" s="167"/>
      <c r="I494" s="167"/>
      <c r="J494" s="167"/>
      <c r="K494" s="167"/>
      <c r="L494" s="167"/>
      <c r="M494" s="167"/>
      <c r="N494" s="167"/>
      <c r="O494" s="167"/>
      <c r="P494" s="167"/>
      <c r="Q494" s="167"/>
      <c r="R494" s="167"/>
      <c r="S494" s="167"/>
      <c r="T494" s="167"/>
    </row>
    <row r="495" spans="1:20" ht="39.950000000000003" customHeight="1" x14ac:dyDescent="0.25">
      <c r="A495" s="167"/>
      <c r="B495" s="57"/>
      <c r="C495" s="57"/>
      <c r="D495" s="57"/>
      <c r="E495" s="167"/>
      <c r="F495" s="167"/>
      <c r="G495" s="167"/>
      <c r="H495" s="167"/>
      <c r="I495" s="167"/>
      <c r="J495" s="167"/>
      <c r="K495" s="167"/>
      <c r="L495" s="167"/>
      <c r="M495" s="167"/>
      <c r="N495" s="167"/>
      <c r="O495" s="167"/>
      <c r="P495" s="167"/>
      <c r="Q495" s="167"/>
      <c r="R495" s="167"/>
      <c r="S495" s="167"/>
      <c r="T495" s="167"/>
    </row>
    <row r="496" spans="1:20" ht="39.950000000000003" customHeight="1" x14ac:dyDescent="0.25">
      <c r="A496" s="167"/>
      <c r="B496" s="57"/>
      <c r="C496" s="57"/>
      <c r="D496" s="57"/>
      <c r="E496" s="167"/>
      <c r="F496" s="167"/>
      <c r="G496" s="167"/>
      <c r="H496" s="167"/>
      <c r="I496" s="167"/>
      <c r="J496" s="167"/>
      <c r="K496" s="167"/>
      <c r="L496" s="167"/>
      <c r="M496" s="167"/>
      <c r="N496" s="167"/>
      <c r="O496" s="167"/>
      <c r="P496" s="167"/>
      <c r="Q496" s="167"/>
      <c r="R496" s="167"/>
      <c r="S496" s="167"/>
      <c r="T496" s="167"/>
    </row>
    <row r="497" spans="1:20" ht="39.950000000000003" customHeight="1" x14ac:dyDescent="0.25">
      <c r="A497" s="167"/>
      <c r="B497" s="57"/>
      <c r="C497" s="57"/>
      <c r="D497" s="57"/>
      <c r="E497" s="167"/>
      <c r="F497" s="167"/>
      <c r="G497" s="167"/>
      <c r="H497" s="167"/>
      <c r="I497" s="167"/>
      <c r="J497" s="167"/>
      <c r="K497" s="167"/>
      <c r="L497" s="167"/>
      <c r="M497" s="167"/>
      <c r="N497" s="167"/>
      <c r="O497" s="167"/>
      <c r="P497" s="167"/>
      <c r="Q497" s="167"/>
      <c r="R497" s="167"/>
      <c r="S497" s="167"/>
      <c r="T497" s="167"/>
    </row>
    <row r="498" spans="1:20" ht="39.950000000000003" customHeight="1" x14ac:dyDescent="0.25">
      <c r="A498" s="167"/>
      <c r="B498" s="57"/>
      <c r="C498" s="57"/>
      <c r="D498" s="57"/>
      <c r="E498" s="167"/>
      <c r="F498" s="167"/>
      <c r="G498" s="167"/>
      <c r="H498" s="167"/>
      <c r="I498" s="167"/>
      <c r="J498" s="167"/>
      <c r="K498" s="167"/>
      <c r="L498" s="167"/>
      <c r="M498" s="167"/>
      <c r="N498" s="167"/>
      <c r="O498" s="167"/>
      <c r="P498" s="167"/>
      <c r="Q498" s="167"/>
      <c r="R498" s="167"/>
      <c r="S498" s="167"/>
      <c r="T498" s="167"/>
    </row>
    <row r="499" spans="1:20" ht="39.950000000000003" customHeight="1" x14ac:dyDescent="0.25">
      <c r="A499" s="167"/>
      <c r="B499" s="57"/>
      <c r="C499" s="57"/>
      <c r="D499" s="57"/>
      <c r="E499" s="167"/>
      <c r="F499" s="167"/>
      <c r="G499" s="167"/>
      <c r="H499" s="167"/>
      <c r="I499" s="167"/>
      <c r="J499" s="167"/>
      <c r="K499" s="167"/>
      <c r="L499" s="167"/>
      <c r="M499" s="167"/>
      <c r="N499" s="167"/>
      <c r="O499" s="167"/>
      <c r="P499" s="167"/>
      <c r="Q499" s="167"/>
      <c r="R499" s="167"/>
      <c r="S499" s="167"/>
      <c r="T499" s="167"/>
    </row>
    <row r="500" spans="1:20" ht="39.950000000000003" customHeight="1" x14ac:dyDescent="0.25">
      <c r="A500" s="167"/>
      <c r="B500" s="57"/>
      <c r="C500" s="57"/>
      <c r="D500" s="57"/>
      <c r="E500" s="167"/>
      <c r="F500" s="167"/>
      <c r="G500" s="167"/>
      <c r="H500" s="167"/>
      <c r="I500" s="167"/>
      <c r="J500" s="167"/>
      <c r="K500" s="167"/>
      <c r="L500" s="167"/>
      <c r="M500" s="167"/>
      <c r="N500" s="167"/>
      <c r="O500" s="167"/>
      <c r="P500" s="167"/>
      <c r="Q500" s="167"/>
      <c r="R500" s="167"/>
      <c r="S500" s="167"/>
      <c r="T500" s="167"/>
    </row>
    <row r="501" spans="1:20" ht="39.950000000000003" customHeight="1" x14ac:dyDescent="0.25">
      <c r="A501" s="167"/>
      <c r="B501" s="57"/>
      <c r="C501" s="57"/>
      <c r="D501" s="57"/>
      <c r="E501" s="167"/>
      <c r="F501" s="167"/>
      <c r="G501" s="167"/>
      <c r="H501" s="167"/>
      <c r="I501" s="167"/>
      <c r="J501" s="167"/>
      <c r="K501" s="167"/>
      <c r="L501" s="167"/>
      <c r="M501" s="167"/>
      <c r="N501" s="167"/>
      <c r="O501" s="167"/>
      <c r="P501" s="167"/>
      <c r="Q501" s="167"/>
      <c r="R501" s="167"/>
      <c r="S501" s="167"/>
      <c r="T501" s="167"/>
    </row>
    <row r="502" spans="1:20" ht="39.950000000000003" customHeight="1" x14ac:dyDescent="0.25">
      <c r="A502" s="167"/>
      <c r="B502" s="57"/>
      <c r="C502" s="57"/>
      <c r="D502" s="57"/>
      <c r="E502" s="167"/>
      <c r="F502" s="167"/>
      <c r="G502" s="167"/>
      <c r="H502" s="167"/>
      <c r="I502" s="167"/>
      <c r="J502" s="167"/>
      <c r="K502" s="167"/>
      <c r="L502" s="167"/>
      <c r="M502" s="167"/>
      <c r="N502" s="167"/>
      <c r="O502" s="167"/>
      <c r="P502" s="167"/>
      <c r="Q502" s="167"/>
      <c r="R502" s="167"/>
      <c r="S502" s="167"/>
      <c r="T502" s="167"/>
    </row>
    <row r="503" spans="1:20" ht="39.950000000000003" customHeight="1" x14ac:dyDescent="0.25">
      <c r="A503" s="167"/>
      <c r="B503" s="57"/>
      <c r="C503" s="57"/>
      <c r="D503" s="57"/>
      <c r="E503" s="167"/>
      <c r="F503" s="167"/>
      <c r="G503" s="167"/>
      <c r="H503" s="167"/>
      <c r="I503" s="167"/>
      <c r="J503" s="167"/>
      <c r="K503" s="167"/>
      <c r="L503" s="167"/>
      <c r="M503" s="167"/>
      <c r="N503" s="167"/>
      <c r="O503" s="167"/>
      <c r="P503" s="167"/>
      <c r="Q503" s="167"/>
      <c r="R503" s="167"/>
      <c r="S503" s="167"/>
      <c r="T503" s="167"/>
    </row>
    <row r="504" spans="1:20" ht="39.950000000000003" customHeight="1" x14ac:dyDescent="0.25">
      <c r="A504" s="167"/>
      <c r="B504" s="57"/>
      <c r="C504" s="57"/>
      <c r="D504" s="57"/>
      <c r="E504" s="167"/>
      <c r="F504" s="167"/>
      <c r="G504" s="167"/>
      <c r="H504" s="167"/>
      <c r="I504" s="167"/>
      <c r="J504" s="167"/>
      <c r="K504" s="167"/>
      <c r="L504" s="167"/>
      <c r="M504" s="167"/>
      <c r="N504" s="167"/>
      <c r="O504" s="167"/>
      <c r="P504" s="167"/>
      <c r="Q504" s="167"/>
      <c r="R504" s="167"/>
      <c r="S504" s="167"/>
      <c r="T504" s="167"/>
    </row>
    <row r="505" spans="1:20" ht="39.950000000000003" customHeight="1" x14ac:dyDescent="0.25">
      <c r="A505" s="167"/>
      <c r="B505" s="57"/>
      <c r="C505" s="57"/>
      <c r="D505" s="57"/>
      <c r="E505" s="167"/>
      <c r="F505" s="167"/>
      <c r="G505" s="167"/>
      <c r="H505" s="167"/>
      <c r="I505" s="167"/>
      <c r="J505" s="167"/>
      <c r="K505" s="167"/>
      <c r="L505" s="167"/>
      <c r="M505" s="167"/>
      <c r="N505" s="167"/>
      <c r="O505" s="167"/>
      <c r="P505" s="167"/>
      <c r="Q505" s="167"/>
      <c r="R505" s="167"/>
      <c r="S505" s="167"/>
      <c r="T505" s="167"/>
    </row>
    <row r="506" spans="1:20" ht="39.950000000000003" customHeight="1" x14ac:dyDescent="0.25">
      <c r="A506" s="167"/>
      <c r="B506" s="57"/>
      <c r="C506" s="57"/>
      <c r="D506" s="57"/>
      <c r="E506" s="167"/>
      <c r="F506" s="167"/>
      <c r="G506" s="167"/>
      <c r="H506" s="167"/>
      <c r="I506" s="167"/>
      <c r="J506" s="167"/>
      <c r="K506" s="167"/>
      <c r="L506" s="167"/>
      <c r="M506" s="167"/>
      <c r="N506" s="167"/>
      <c r="O506" s="167"/>
      <c r="P506" s="167"/>
      <c r="Q506" s="167"/>
      <c r="R506" s="167"/>
      <c r="S506" s="167"/>
      <c r="T506" s="167"/>
    </row>
    <row r="507" spans="1:20" ht="39.950000000000003" customHeight="1" x14ac:dyDescent="0.25">
      <c r="A507" s="167"/>
      <c r="B507" s="57"/>
      <c r="C507" s="57"/>
      <c r="D507" s="57"/>
      <c r="E507" s="167"/>
      <c r="F507" s="167"/>
      <c r="G507" s="167"/>
      <c r="H507" s="167"/>
      <c r="I507" s="167"/>
      <c r="J507" s="167"/>
      <c r="K507" s="167"/>
      <c r="L507" s="167"/>
      <c r="M507" s="167"/>
      <c r="N507" s="167"/>
      <c r="O507" s="167"/>
      <c r="P507" s="167"/>
      <c r="Q507" s="167"/>
      <c r="R507" s="167"/>
      <c r="S507" s="167"/>
      <c r="T507" s="167"/>
    </row>
    <row r="508" spans="1:20" ht="39.950000000000003" customHeight="1" x14ac:dyDescent="0.25">
      <c r="A508" s="167"/>
      <c r="B508" s="57"/>
      <c r="C508" s="57"/>
      <c r="D508" s="57"/>
      <c r="E508" s="167"/>
      <c r="F508" s="167"/>
      <c r="G508" s="167"/>
      <c r="H508" s="167"/>
      <c r="I508" s="167"/>
      <c r="J508" s="167"/>
      <c r="K508" s="167"/>
      <c r="L508" s="167"/>
      <c r="M508" s="167"/>
      <c r="N508" s="167"/>
      <c r="O508" s="167"/>
      <c r="P508" s="167"/>
      <c r="Q508" s="167"/>
      <c r="R508" s="167"/>
      <c r="S508" s="167"/>
      <c r="T508" s="167"/>
    </row>
    <row r="509" spans="1:20" ht="39.950000000000003" customHeight="1" x14ac:dyDescent="0.25">
      <c r="A509" s="167"/>
      <c r="B509" s="57"/>
      <c r="C509" s="57"/>
      <c r="D509" s="57"/>
      <c r="E509" s="167"/>
      <c r="F509" s="167"/>
      <c r="G509" s="167"/>
      <c r="H509" s="167"/>
      <c r="I509" s="167"/>
      <c r="J509" s="167"/>
      <c r="K509" s="167"/>
      <c r="L509" s="167"/>
      <c r="M509" s="167"/>
      <c r="N509" s="167"/>
      <c r="O509" s="167"/>
      <c r="P509" s="167"/>
      <c r="Q509" s="167"/>
      <c r="R509" s="167"/>
      <c r="S509" s="167"/>
      <c r="T509" s="167"/>
    </row>
    <row r="510" spans="1:20" ht="39.950000000000003" customHeight="1" x14ac:dyDescent="0.25">
      <c r="A510" s="167"/>
      <c r="B510" s="57"/>
      <c r="C510" s="57"/>
      <c r="D510" s="57"/>
      <c r="E510" s="167"/>
      <c r="F510" s="167"/>
      <c r="G510" s="167"/>
      <c r="H510" s="167"/>
      <c r="I510" s="167"/>
      <c r="J510" s="167"/>
      <c r="K510" s="167"/>
      <c r="L510" s="167"/>
      <c r="M510" s="167"/>
      <c r="N510" s="167"/>
      <c r="O510" s="167"/>
      <c r="P510" s="167"/>
      <c r="Q510" s="167"/>
      <c r="R510" s="167"/>
      <c r="S510" s="167"/>
      <c r="T510" s="167"/>
    </row>
    <row r="511" spans="1:20" ht="39.950000000000003" customHeight="1" x14ac:dyDescent="0.25">
      <c r="A511" s="167"/>
      <c r="B511" s="57"/>
      <c r="C511" s="57"/>
      <c r="D511" s="57"/>
      <c r="E511" s="167"/>
      <c r="F511" s="167"/>
      <c r="G511" s="167"/>
      <c r="H511" s="167"/>
      <c r="I511" s="167"/>
      <c r="J511" s="167"/>
      <c r="K511" s="167"/>
      <c r="L511" s="167"/>
      <c r="M511" s="167"/>
      <c r="N511" s="167"/>
      <c r="O511" s="167"/>
      <c r="P511" s="167"/>
      <c r="Q511" s="167"/>
      <c r="R511" s="167"/>
      <c r="S511" s="167"/>
      <c r="T511" s="167"/>
    </row>
    <row r="512" spans="1:20" ht="39.950000000000003" customHeight="1" x14ac:dyDescent="0.25">
      <c r="A512" s="167"/>
      <c r="B512" s="57"/>
      <c r="C512" s="57"/>
      <c r="D512" s="57"/>
      <c r="E512" s="167"/>
      <c r="F512" s="167"/>
      <c r="G512" s="167"/>
      <c r="H512" s="167"/>
      <c r="I512" s="167"/>
      <c r="J512" s="167"/>
      <c r="K512" s="167"/>
      <c r="L512" s="167"/>
      <c r="M512" s="167"/>
      <c r="N512" s="167"/>
      <c r="O512" s="167"/>
      <c r="P512" s="167"/>
      <c r="Q512" s="167"/>
      <c r="R512" s="167"/>
      <c r="S512" s="167"/>
      <c r="T512" s="167"/>
    </row>
    <row r="513" spans="1:20" ht="39.950000000000003" customHeight="1" x14ac:dyDescent="0.25">
      <c r="A513" s="167"/>
      <c r="B513" s="57"/>
      <c r="C513" s="57"/>
      <c r="D513" s="57"/>
      <c r="E513" s="167"/>
      <c r="F513" s="167"/>
      <c r="G513" s="167"/>
      <c r="H513" s="167"/>
      <c r="I513" s="167"/>
      <c r="J513" s="167"/>
      <c r="K513" s="167"/>
      <c r="L513" s="167"/>
      <c r="M513" s="167"/>
      <c r="N513" s="167"/>
      <c r="O513" s="167"/>
      <c r="P513" s="167"/>
      <c r="Q513" s="167"/>
      <c r="R513" s="167"/>
      <c r="S513" s="167"/>
      <c r="T513" s="167"/>
    </row>
    <row r="514" spans="1:20" ht="39.950000000000003" customHeight="1" x14ac:dyDescent="0.25">
      <c r="A514" s="167"/>
      <c r="B514" s="57"/>
      <c r="C514" s="57"/>
      <c r="D514" s="57"/>
      <c r="E514" s="167"/>
      <c r="F514" s="167"/>
      <c r="G514" s="167"/>
      <c r="H514" s="167"/>
      <c r="I514" s="167"/>
      <c r="J514" s="167"/>
      <c r="K514" s="167"/>
      <c r="L514" s="167"/>
      <c r="M514" s="167"/>
      <c r="N514" s="167"/>
      <c r="O514" s="167"/>
      <c r="P514" s="167"/>
      <c r="Q514" s="167"/>
      <c r="R514" s="167"/>
      <c r="S514" s="167"/>
      <c r="T514" s="167"/>
    </row>
    <row r="515" spans="1:20" ht="39.950000000000003" customHeight="1" x14ac:dyDescent="0.25">
      <c r="A515" s="167"/>
      <c r="B515" s="57"/>
      <c r="C515" s="57"/>
      <c r="D515" s="57"/>
      <c r="E515" s="167"/>
      <c r="F515" s="167"/>
      <c r="G515" s="167"/>
      <c r="H515" s="167"/>
      <c r="I515" s="167"/>
      <c r="J515" s="167"/>
      <c r="K515" s="167"/>
      <c r="L515" s="167"/>
      <c r="M515" s="167"/>
      <c r="N515" s="167"/>
      <c r="O515" s="167"/>
      <c r="P515" s="167"/>
      <c r="Q515" s="167"/>
      <c r="R515" s="167"/>
      <c r="S515" s="167"/>
      <c r="T515" s="167"/>
    </row>
    <row r="516" spans="1:20" ht="39.950000000000003" customHeight="1" x14ac:dyDescent="0.25">
      <c r="A516" s="167"/>
      <c r="B516" s="57"/>
      <c r="C516" s="57"/>
      <c r="D516" s="57"/>
      <c r="E516" s="167"/>
      <c r="F516" s="167"/>
      <c r="G516" s="167"/>
      <c r="H516" s="167"/>
      <c r="I516" s="167"/>
      <c r="J516" s="167"/>
      <c r="K516" s="167"/>
      <c r="L516" s="167"/>
      <c r="M516" s="167"/>
      <c r="N516" s="167"/>
      <c r="O516" s="167"/>
      <c r="P516" s="167"/>
      <c r="Q516" s="167"/>
      <c r="R516" s="167"/>
      <c r="S516" s="167"/>
      <c r="T516" s="167"/>
    </row>
    <row r="517" spans="1:20" ht="39.950000000000003" customHeight="1" x14ac:dyDescent="0.25">
      <c r="A517" s="167"/>
      <c r="B517" s="57"/>
      <c r="C517" s="57"/>
      <c r="D517" s="57"/>
      <c r="E517" s="167"/>
      <c r="F517" s="167"/>
      <c r="G517" s="167"/>
      <c r="H517" s="167"/>
      <c r="I517" s="167"/>
      <c r="J517" s="167"/>
      <c r="K517" s="167"/>
      <c r="L517" s="167"/>
      <c r="M517" s="167"/>
      <c r="N517" s="167"/>
      <c r="O517" s="167"/>
      <c r="P517" s="167"/>
      <c r="Q517" s="167"/>
      <c r="R517" s="167"/>
      <c r="S517" s="167"/>
      <c r="T517" s="167"/>
    </row>
    <row r="518" spans="1:20" ht="39.950000000000003" customHeight="1" x14ac:dyDescent="0.25">
      <c r="A518" s="167"/>
      <c r="B518" s="57"/>
      <c r="C518" s="57"/>
      <c r="D518" s="57"/>
      <c r="E518" s="167"/>
      <c r="F518" s="167"/>
      <c r="G518" s="167"/>
      <c r="H518" s="167"/>
      <c r="I518" s="167"/>
      <c r="J518" s="167"/>
      <c r="K518" s="167"/>
      <c r="L518" s="167"/>
      <c r="M518" s="167"/>
      <c r="N518" s="167"/>
      <c r="O518" s="167"/>
      <c r="P518" s="167"/>
      <c r="Q518" s="167"/>
      <c r="R518" s="167"/>
      <c r="S518" s="167"/>
      <c r="T518" s="167"/>
    </row>
    <row r="519" spans="1:20" ht="39.950000000000003" customHeight="1" x14ac:dyDescent="0.25">
      <c r="A519" s="167"/>
      <c r="B519" s="57"/>
      <c r="C519" s="57"/>
      <c r="D519" s="57"/>
      <c r="E519" s="167"/>
      <c r="F519" s="167"/>
      <c r="G519" s="167"/>
      <c r="H519" s="167"/>
      <c r="I519" s="167"/>
      <c r="J519" s="167"/>
      <c r="K519" s="167"/>
      <c r="L519" s="167"/>
      <c r="M519" s="167"/>
      <c r="N519" s="167"/>
      <c r="O519" s="167"/>
      <c r="P519" s="167"/>
      <c r="Q519" s="167"/>
      <c r="R519" s="167"/>
      <c r="S519" s="167"/>
      <c r="T519" s="167"/>
    </row>
    <row r="520" spans="1:20" ht="39.950000000000003" customHeight="1" x14ac:dyDescent="0.25">
      <c r="A520" s="167"/>
      <c r="B520" s="57"/>
      <c r="C520" s="57"/>
      <c r="D520" s="57"/>
      <c r="E520" s="167"/>
      <c r="F520" s="167"/>
      <c r="G520" s="167"/>
      <c r="H520" s="167"/>
      <c r="I520" s="167"/>
      <c r="J520" s="167"/>
      <c r="K520" s="167"/>
      <c r="L520" s="167"/>
      <c r="M520" s="167"/>
      <c r="N520" s="167"/>
      <c r="O520" s="167"/>
      <c r="P520" s="167"/>
      <c r="Q520" s="167"/>
      <c r="R520" s="167"/>
      <c r="S520" s="167"/>
      <c r="T520" s="167"/>
    </row>
    <row r="521" spans="1:20" ht="39.950000000000003" customHeight="1" x14ac:dyDescent="0.25">
      <c r="A521" s="167"/>
      <c r="B521" s="57"/>
      <c r="C521" s="57"/>
      <c r="D521" s="57"/>
      <c r="E521" s="167"/>
      <c r="F521" s="167"/>
      <c r="G521" s="167"/>
      <c r="H521" s="167"/>
      <c r="I521" s="167"/>
      <c r="J521" s="167"/>
      <c r="K521" s="167"/>
      <c r="L521" s="167"/>
      <c r="M521" s="167"/>
      <c r="N521" s="167"/>
      <c r="O521" s="167"/>
      <c r="P521" s="167"/>
      <c r="Q521" s="167"/>
      <c r="R521" s="167"/>
      <c r="S521" s="167"/>
      <c r="T521" s="167"/>
    </row>
    <row r="522" spans="1:20" ht="39.950000000000003" customHeight="1" x14ac:dyDescent="0.25">
      <c r="A522" s="167"/>
      <c r="B522" s="57"/>
      <c r="C522" s="57"/>
      <c r="D522" s="57"/>
      <c r="E522" s="167"/>
      <c r="F522" s="167"/>
      <c r="G522" s="167"/>
      <c r="H522" s="167"/>
      <c r="I522" s="167"/>
      <c r="J522" s="167"/>
      <c r="K522" s="167"/>
      <c r="L522" s="167"/>
      <c r="M522" s="167"/>
      <c r="N522" s="167"/>
      <c r="O522" s="167"/>
      <c r="P522" s="167"/>
      <c r="Q522" s="167"/>
      <c r="R522" s="167"/>
      <c r="S522" s="167"/>
      <c r="T522" s="167"/>
    </row>
    <row r="523" spans="1:20" ht="39.950000000000003" customHeight="1" x14ac:dyDescent="0.25">
      <c r="A523" s="167"/>
      <c r="B523" s="57"/>
      <c r="C523" s="57"/>
      <c r="D523" s="57"/>
      <c r="E523" s="167"/>
      <c r="F523" s="167"/>
      <c r="G523" s="167"/>
      <c r="H523" s="167"/>
      <c r="I523" s="167"/>
      <c r="J523" s="167"/>
      <c r="K523" s="167"/>
      <c r="L523" s="167"/>
      <c r="M523" s="167"/>
      <c r="N523" s="167"/>
      <c r="O523" s="167"/>
      <c r="P523" s="167"/>
      <c r="Q523" s="167"/>
      <c r="R523" s="167"/>
      <c r="S523" s="167"/>
      <c r="T523" s="167"/>
    </row>
    <row r="524" spans="1:20" ht="39.950000000000003" customHeight="1" x14ac:dyDescent="0.25">
      <c r="A524" s="167"/>
      <c r="B524" s="57"/>
      <c r="C524" s="57"/>
      <c r="D524" s="57"/>
      <c r="E524" s="167"/>
      <c r="F524" s="167"/>
      <c r="G524" s="167"/>
      <c r="H524" s="167"/>
      <c r="I524" s="167"/>
      <c r="J524" s="167"/>
      <c r="K524" s="167"/>
      <c r="L524" s="167"/>
      <c r="M524" s="167"/>
      <c r="N524" s="167"/>
      <c r="O524" s="167"/>
      <c r="P524" s="167"/>
      <c r="Q524" s="167"/>
      <c r="R524" s="167"/>
      <c r="S524" s="167"/>
      <c r="T524" s="167"/>
    </row>
    <row r="525" spans="1:20" ht="39.950000000000003" customHeight="1" x14ac:dyDescent="0.25">
      <c r="A525" s="167"/>
      <c r="B525" s="57"/>
      <c r="C525" s="57"/>
      <c r="D525" s="57"/>
      <c r="E525" s="167"/>
      <c r="F525" s="167"/>
      <c r="G525" s="167"/>
      <c r="H525" s="167"/>
      <c r="I525" s="167"/>
      <c r="J525" s="167"/>
      <c r="K525" s="167"/>
      <c r="L525" s="167"/>
      <c r="M525" s="167"/>
      <c r="N525" s="167"/>
      <c r="O525" s="167"/>
      <c r="P525" s="167"/>
      <c r="Q525" s="167"/>
      <c r="R525" s="167"/>
      <c r="S525" s="167"/>
      <c r="T525" s="167"/>
    </row>
    <row r="526" spans="1:20" ht="39.950000000000003" customHeight="1" x14ac:dyDescent="0.25">
      <c r="A526" s="167"/>
      <c r="B526" s="57"/>
      <c r="C526" s="57"/>
      <c r="D526" s="57"/>
      <c r="E526" s="167"/>
      <c r="F526" s="167"/>
      <c r="G526" s="167"/>
      <c r="H526" s="167"/>
      <c r="I526" s="167"/>
      <c r="J526" s="167"/>
      <c r="K526" s="167"/>
      <c r="L526" s="167"/>
      <c r="M526" s="167"/>
      <c r="N526" s="167"/>
      <c r="O526" s="167"/>
      <c r="P526" s="167"/>
      <c r="Q526" s="167"/>
      <c r="R526" s="167"/>
      <c r="S526" s="167"/>
      <c r="T526" s="167"/>
    </row>
    <row r="527" spans="1:20" ht="39.950000000000003" customHeight="1" x14ac:dyDescent="0.25">
      <c r="A527" s="167"/>
      <c r="B527" s="57"/>
      <c r="C527" s="57"/>
      <c r="D527" s="57"/>
      <c r="E527" s="167"/>
      <c r="F527" s="167"/>
      <c r="G527" s="167"/>
      <c r="H527" s="167"/>
      <c r="I527" s="167"/>
      <c r="J527" s="167"/>
      <c r="K527" s="167"/>
      <c r="L527" s="167"/>
      <c r="M527" s="167"/>
      <c r="N527" s="167"/>
      <c r="O527" s="167"/>
      <c r="P527" s="167"/>
      <c r="Q527" s="167"/>
      <c r="R527" s="167"/>
      <c r="S527" s="167"/>
      <c r="T527" s="167"/>
    </row>
    <row r="528" spans="1:20" ht="39.950000000000003" customHeight="1" x14ac:dyDescent="0.25">
      <c r="A528" s="167"/>
      <c r="B528" s="57"/>
      <c r="C528" s="57"/>
      <c r="D528" s="57"/>
      <c r="E528" s="167"/>
      <c r="F528" s="167"/>
      <c r="G528" s="167"/>
      <c r="H528" s="167"/>
      <c r="I528" s="167"/>
      <c r="J528" s="167"/>
      <c r="K528" s="167"/>
      <c r="L528" s="167"/>
      <c r="M528" s="167"/>
      <c r="N528" s="167"/>
      <c r="O528" s="167"/>
      <c r="P528" s="167"/>
      <c r="Q528" s="167"/>
      <c r="R528" s="167"/>
      <c r="S528" s="167"/>
      <c r="T528" s="167"/>
    </row>
    <row r="529" spans="1:20" ht="39.950000000000003" customHeight="1" x14ac:dyDescent="0.25">
      <c r="A529" s="167"/>
      <c r="B529" s="57"/>
      <c r="C529" s="57"/>
      <c r="D529" s="57"/>
      <c r="E529" s="167"/>
      <c r="F529" s="167"/>
      <c r="G529" s="167"/>
      <c r="H529" s="167"/>
      <c r="I529" s="167"/>
      <c r="J529" s="167"/>
      <c r="K529" s="167"/>
      <c r="L529" s="167"/>
      <c r="M529" s="167"/>
      <c r="N529" s="167"/>
      <c r="O529" s="167"/>
      <c r="P529" s="167"/>
      <c r="Q529" s="167"/>
      <c r="R529" s="167"/>
      <c r="S529" s="167"/>
      <c r="T529" s="167"/>
    </row>
    <row r="530" spans="1:20" ht="39.950000000000003" customHeight="1" x14ac:dyDescent="0.25">
      <c r="A530" s="167"/>
      <c r="B530" s="57"/>
      <c r="C530" s="57"/>
      <c r="D530" s="57"/>
      <c r="E530" s="167"/>
      <c r="F530" s="167"/>
      <c r="G530" s="167"/>
      <c r="H530" s="167"/>
      <c r="I530" s="167"/>
      <c r="J530" s="167"/>
      <c r="K530" s="167"/>
      <c r="L530" s="167"/>
      <c r="M530" s="167"/>
      <c r="N530" s="167"/>
      <c r="O530" s="167"/>
      <c r="P530" s="167"/>
      <c r="Q530" s="167"/>
      <c r="R530" s="167"/>
      <c r="S530" s="167"/>
      <c r="T530" s="167"/>
    </row>
    <row r="531" spans="1:20" ht="39.950000000000003" customHeight="1" x14ac:dyDescent="0.25">
      <c r="A531" s="167"/>
      <c r="B531" s="57"/>
      <c r="C531" s="57"/>
      <c r="D531" s="57"/>
      <c r="E531" s="167"/>
      <c r="F531" s="167"/>
      <c r="G531" s="167"/>
      <c r="H531" s="167"/>
      <c r="I531" s="167"/>
      <c r="J531" s="167"/>
      <c r="K531" s="167"/>
      <c r="L531" s="167"/>
      <c r="M531" s="167"/>
      <c r="N531" s="167"/>
      <c r="O531" s="167"/>
      <c r="P531" s="167"/>
      <c r="Q531" s="167"/>
      <c r="R531" s="167"/>
      <c r="S531" s="167"/>
      <c r="T531" s="167"/>
    </row>
    <row r="532" spans="1:20" ht="39.950000000000003" customHeight="1" x14ac:dyDescent="0.25">
      <c r="A532" s="167"/>
      <c r="B532" s="57"/>
      <c r="C532" s="57"/>
      <c r="D532" s="57"/>
      <c r="E532" s="167"/>
      <c r="F532" s="167"/>
      <c r="G532" s="167"/>
      <c r="H532" s="167"/>
      <c r="I532" s="167"/>
      <c r="J532" s="167"/>
      <c r="K532" s="167"/>
      <c r="L532" s="167"/>
      <c r="M532" s="167"/>
      <c r="N532" s="167"/>
      <c r="O532" s="167"/>
      <c r="P532" s="167"/>
      <c r="Q532" s="167"/>
      <c r="R532" s="167"/>
      <c r="S532" s="167"/>
      <c r="T532" s="167"/>
    </row>
    <row r="533" spans="1:20" ht="39.950000000000003" customHeight="1" x14ac:dyDescent="0.25">
      <c r="A533" s="167"/>
      <c r="B533" s="57"/>
      <c r="C533" s="57"/>
      <c r="D533" s="57"/>
      <c r="E533" s="167"/>
      <c r="F533" s="167"/>
      <c r="G533" s="167"/>
      <c r="H533" s="167"/>
      <c r="I533" s="167"/>
      <c r="J533" s="167"/>
      <c r="K533" s="167"/>
      <c r="L533" s="167"/>
      <c r="M533" s="167"/>
      <c r="N533" s="167"/>
      <c r="O533" s="167"/>
      <c r="P533" s="167"/>
      <c r="Q533" s="167"/>
      <c r="R533" s="167"/>
      <c r="S533" s="167"/>
      <c r="T533" s="167"/>
    </row>
    <row r="534" spans="1:20" ht="39.950000000000003" customHeight="1" x14ac:dyDescent="0.25">
      <c r="A534" s="167"/>
      <c r="B534" s="57"/>
      <c r="C534" s="57"/>
      <c r="D534" s="57"/>
      <c r="E534" s="167"/>
      <c r="F534" s="167"/>
      <c r="G534" s="167"/>
      <c r="H534" s="167"/>
      <c r="I534" s="167"/>
      <c r="J534" s="167"/>
      <c r="K534" s="167"/>
      <c r="L534" s="167"/>
      <c r="M534" s="167"/>
      <c r="N534" s="167"/>
      <c r="O534" s="167"/>
      <c r="P534" s="167"/>
      <c r="Q534" s="167"/>
      <c r="R534" s="167"/>
      <c r="S534" s="167"/>
      <c r="T534" s="167"/>
    </row>
    <row r="535" spans="1:20" ht="39.950000000000003" customHeight="1" x14ac:dyDescent="0.25">
      <c r="A535" s="167"/>
      <c r="B535" s="57"/>
      <c r="C535" s="57"/>
      <c r="D535" s="57"/>
      <c r="E535" s="167"/>
      <c r="F535" s="167"/>
      <c r="G535" s="167"/>
      <c r="H535" s="167"/>
      <c r="I535" s="167"/>
      <c r="J535" s="167"/>
      <c r="K535" s="167"/>
      <c r="L535" s="167"/>
      <c r="M535" s="167"/>
      <c r="N535" s="167"/>
      <c r="O535" s="167"/>
      <c r="P535" s="167"/>
      <c r="Q535" s="167"/>
      <c r="R535" s="167"/>
      <c r="S535" s="167"/>
      <c r="T535" s="167"/>
    </row>
    <row r="536" spans="1:20" ht="39.950000000000003" customHeight="1" x14ac:dyDescent="0.25">
      <c r="A536" s="167"/>
      <c r="B536" s="57"/>
      <c r="C536" s="57"/>
      <c r="D536" s="57"/>
      <c r="E536" s="167"/>
      <c r="F536" s="167"/>
      <c r="G536" s="167"/>
      <c r="H536" s="167"/>
      <c r="I536" s="167"/>
      <c r="J536" s="167"/>
      <c r="K536" s="167"/>
      <c r="L536" s="167"/>
      <c r="M536" s="167"/>
      <c r="N536" s="167"/>
      <c r="O536" s="167"/>
      <c r="P536" s="167"/>
      <c r="Q536" s="167"/>
      <c r="R536" s="167"/>
      <c r="S536" s="167"/>
      <c r="T536" s="167"/>
    </row>
    <row r="537" spans="1:20" ht="39.950000000000003" customHeight="1" x14ac:dyDescent="0.25">
      <c r="A537" s="167"/>
      <c r="B537" s="57"/>
      <c r="C537" s="57"/>
      <c r="D537" s="57"/>
      <c r="E537" s="167"/>
      <c r="F537" s="167"/>
      <c r="G537" s="167"/>
      <c r="H537" s="167"/>
      <c r="I537" s="167"/>
      <c r="J537" s="167"/>
      <c r="K537" s="167"/>
      <c r="L537" s="167"/>
      <c r="M537" s="167"/>
      <c r="N537" s="167"/>
      <c r="O537" s="167"/>
      <c r="P537" s="167"/>
      <c r="Q537" s="167"/>
      <c r="R537" s="167"/>
      <c r="S537" s="167"/>
      <c r="T537" s="167"/>
    </row>
    <row r="538" spans="1:20" ht="39.950000000000003" customHeight="1" x14ac:dyDescent="0.25">
      <c r="A538" s="167"/>
      <c r="B538" s="57"/>
      <c r="C538" s="57"/>
      <c r="D538" s="57"/>
      <c r="E538" s="167"/>
      <c r="F538" s="167"/>
      <c r="G538" s="167"/>
      <c r="H538" s="167"/>
      <c r="I538" s="167"/>
      <c r="J538" s="167"/>
      <c r="K538" s="167"/>
      <c r="L538" s="167"/>
      <c r="M538" s="167"/>
      <c r="N538" s="167"/>
      <c r="O538" s="167"/>
      <c r="P538" s="167"/>
      <c r="Q538" s="167"/>
      <c r="R538" s="167"/>
      <c r="S538" s="167"/>
      <c r="T538" s="167"/>
    </row>
    <row r="539" spans="1:20" ht="39.950000000000003" customHeight="1" x14ac:dyDescent="0.25">
      <c r="A539" s="167"/>
      <c r="B539" s="57"/>
      <c r="C539" s="57"/>
      <c r="D539" s="57"/>
      <c r="E539" s="167"/>
      <c r="F539" s="167"/>
      <c r="G539" s="167"/>
      <c r="H539" s="167"/>
      <c r="I539" s="167"/>
      <c r="J539" s="167"/>
      <c r="K539" s="167"/>
      <c r="L539" s="167"/>
      <c r="M539" s="167"/>
      <c r="N539" s="167"/>
      <c r="O539" s="167"/>
      <c r="P539" s="167"/>
      <c r="Q539" s="167"/>
      <c r="R539" s="167"/>
      <c r="S539" s="167"/>
      <c r="T539" s="167"/>
    </row>
    <row r="540" spans="1:20" ht="39.950000000000003" customHeight="1" x14ac:dyDescent="0.25">
      <c r="A540" s="167"/>
      <c r="B540" s="57"/>
      <c r="C540" s="57"/>
      <c r="D540" s="57"/>
      <c r="E540" s="167"/>
      <c r="F540" s="167"/>
      <c r="G540" s="167"/>
      <c r="H540" s="167"/>
      <c r="I540" s="167"/>
      <c r="J540" s="167"/>
      <c r="K540" s="167"/>
      <c r="L540" s="167"/>
      <c r="M540" s="167"/>
      <c r="N540" s="167"/>
      <c r="O540" s="167"/>
      <c r="P540" s="167"/>
      <c r="Q540" s="167"/>
      <c r="R540" s="167"/>
      <c r="S540" s="167"/>
      <c r="T540" s="167"/>
    </row>
    <row r="541" spans="1:20" ht="39.950000000000003" customHeight="1" x14ac:dyDescent="0.25">
      <c r="A541" s="167"/>
      <c r="B541" s="57"/>
      <c r="C541" s="57"/>
      <c r="D541" s="57"/>
      <c r="E541" s="167"/>
      <c r="F541" s="167"/>
      <c r="G541" s="167"/>
      <c r="H541" s="167"/>
      <c r="I541" s="167"/>
      <c r="J541" s="167"/>
      <c r="K541" s="167"/>
      <c r="L541" s="167"/>
      <c r="M541" s="167"/>
      <c r="N541" s="167"/>
      <c r="O541" s="167"/>
      <c r="P541" s="167"/>
      <c r="Q541" s="167"/>
      <c r="R541" s="167"/>
      <c r="S541" s="167"/>
      <c r="T541" s="167"/>
    </row>
    <row r="542" spans="1:20" ht="39.950000000000003" customHeight="1" x14ac:dyDescent="0.25">
      <c r="A542" s="167"/>
      <c r="B542" s="57"/>
      <c r="C542" s="57"/>
      <c r="D542" s="57"/>
      <c r="E542" s="167"/>
      <c r="F542" s="167"/>
      <c r="G542" s="167"/>
      <c r="H542" s="167"/>
      <c r="I542" s="167"/>
      <c r="J542" s="167"/>
      <c r="K542" s="167"/>
      <c r="L542" s="167"/>
      <c r="M542" s="167"/>
      <c r="N542" s="167"/>
      <c r="O542" s="167"/>
      <c r="P542" s="167"/>
      <c r="Q542" s="167"/>
      <c r="R542" s="167"/>
      <c r="S542" s="167"/>
      <c r="T542" s="167"/>
    </row>
    <row r="543" spans="1:20" ht="39.950000000000003" customHeight="1" x14ac:dyDescent="0.25">
      <c r="A543" s="167"/>
      <c r="B543" s="57"/>
      <c r="C543" s="57"/>
      <c r="D543" s="57"/>
      <c r="E543" s="167"/>
      <c r="F543" s="167"/>
      <c r="G543" s="167"/>
      <c r="H543" s="167"/>
      <c r="I543" s="167"/>
      <c r="J543" s="167"/>
      <c r="K543" s="167"/>
      <c r="L543" s="167"/>
      <c r="M543" s="167"/>
      <c r="N543" s="167"/>
      <c r="O543" s="167"/>
      <c r="P543" s="167"/>
      <c r="Q543" s="167"/>
      <c r="R543" s="167"/>
      <c r="S543" s="167"/>
      <c r="T543" s="167"/>
    </row>
    <row r="544" spans="1:20" ht="39.950000000000003" customHeight="1" x14ac:dyDescent="0.25">
      <c r="A544" s="167"/>
      <c r="B544" s="57"/>
      <c r="C544" s="57"/>
      <c r="D544" s="57"/>
      <c r="E544" s="167"/>
      <c r="F544" s="167"/>
      <c r="G544" s="167"/>
      <c r="H544" s="167"/>
      <c r="I544" s="167"/>
      <c r="J544" s="167"/>
      <c r="K544" s="167"/>
      <c r="L544" s="167"/>
      <c r="M544" s="167"/>
      <c r="N544" s="167"/>
      <c r="O544" s="167"/>
      <c r="P544" s="167"/>
      <c r="Q544" s="167"/>
      <c r="R544" s="167"/>
      <c r="S544" s="167"/>
      <c r="T544" s="167"/>
    </row>
    <row r="545" spans="1:20" ht="39.950000000000003" customHeight="1" x14ac:dyDescent="0.25">
      <c r="A545" s="167"/>
      <c r="B545" s="57"/>
      <c r="C545" s="57"/>
      <c r="D545" s="57"/>
      <c r="E545" s="167"/>
      <c r="F545" s="167"/>
      <c r="G545" s="167"/>
      <c r="H545" s="167"/>
      <c r="I545" s="167"/>
      <c r="J545" s="167"/>
      <c r="K545" s="167"/>
      <c r="L545" s="167"/>
      <c r="M545" s="167"/>
      <c r="N545" s="167"/>
      <c r="O545" s="167"/>
      <c r="P545" s="167"/>
      <c r="Q545" s="167"/>
      <c r="R545" s="167"/>
      <c r="S545" s="167"/>
      <c r="T545" s="167"/>
    </row>
    <row r="546" spans="1:20" ht="39.950000000000003" customHeight="1" x14ac:dyDescent="0.25">
      <c r="A546" s="167"/>
      <c r="B546" s="57"/>
      <c r="C546" s="57"/>
      <c r="D546" s="57"/>
      <c r="E546" s="167"/>
      <c r="F546" s="167"/>
      <c r="G546" s="167"/>
      <c r="H546" s="167"/>
      <c r="I546" s="167"/>
      <c r="J546" s="167"/>
      <c r="K546" s="167"/>
      <c r="L546" s="167"/>
      <c r="M546" s="167"/>
      <c r="N546" s="167"/>
      <c r="O546" s="167"/>
      <c r="P546" s="167"/>
      <c r="Q546" s="167"/>
      <c r="R546" s="167"/>
      <c r="S546" s="167"/>
      <c r="T546" s="167"/>
    </row>
    <row r="547" spans="1:20" ht="39.950000000000003" customHeight="1" x14ac:dyDescent="0.25">
      <c r="A547" s="167"/>
      <c r="B547" s="57"/>
      <c r="C547" s="57"/>
      <c r="D547" s="57"/>
      <c r="E547" s="167"/>
      <c r="F547" s="167"/>
      <c r="G547" s="167"/>
      <c r="H547" s="167"/>
      <c r="I547" s="167"/>
      <c r="J547" s="167"/>
      <c r="K547" s="167"/>
      <c r="L547" s="167"/>
      <c r="M547" s="167"/>
      <c r="N547" s="167"/>
      <c r="O547" s="167"/>
      <c r="P547" s="167"/>
      <c r="Q547" s="167"/>
      <c r="R547" s="167"/>
      <c r="S547" s="167"/>
      <c r="T547" s="167"/>
    </row>
    <row r="548" spans="1:20" ht="39.950000000000003" customHeight="1" x14ac:dyDescent="0.25">
      <c r="A548" s="167"/>
      <c r="B548" s="57"/>
      <c r="C548" s="57"/>
      <c r="D548" s="57"/>
      <c r="E548" s="167"/>
      <c r="F548" s="167"/>
      <c r="G548" s="167"/>
      <c r="H548" s="167"/>
      <c r="I548" s="167"/>
      <c r="J548" s="167"/>
      <c r="K548" s="167"/>
      <c r="L548" s="167"/>
      <c r="M548" s="167"/>
      <c r="N548" s="167"/>
      <c r="O548" s="167"/>
      <c r="P548" s="167"/>
      <c r="Q548" s="167"/>
      <c r="R548" s="167"/>
      <c r="S548" s="167"/>
      <c r="T548" s="167"/>
    </row>
    <row r="549" spans="1:20" ht="39.950000000000003" customHeight="1" x14ac:dyDescent="0.25">
      <c r="A549" s="167"/>
      <c r="B549" s="57"/>
      <c r="C549" s="57"/>
      <c r="D549" s="57"/>
      <c r="E549" s="167"/>
      <c r="F549" s="167"/>
      <c r="G549" s="167"/>
      <c r="H549" s="167"/>
      <c r="I549" s="167"/>
      <c r="J549" s="167"/>
      <c r="K549" s="167"/>
      <c r="L549" s="167"/>
      <c r="M549" s="167"/>
      <c r="N549" s="167"/>
      <c r="O549" s="167"/>
      <c r="P549" s="167"/>
      <c r="Q549" s="167"/>
      <c r="R549" s="167"/>
      <c r="S549" s="167"/>
      <c r="T549" s="167"/>
    </row>
    <row r="550" spans="1:20" ht="39.950000000000003" customHeight="1" x14ac:dyDescent="0.25">
      <c r="A550" s="167"/>
      <c r="B550" s="57"/>
      <c r="C550" s="57"/>
      <c r="D550" s="57"/>
      <c r="E550" s="167"/>
      <c r="F550" s="167"/>
      <c r="G550" s="167"/>
      <c r="H550" s="167"/>
      <c r="I550" s="167"/>
      <c r="J550" s="167"/>
      <c r="K550" s="167"/>
      <c r="L550" s="167"/>
      <c r="M550" s="167"/>
      <c r="N550" s="167"/>
      <c r="O550" s="167"/>
      <c r="P550" s="167"/>
      <c r="Q550" s="167"/>
      <c r="R550" s="167"/>
      <c r="S550" s="167"/>
      <c r="T550" s="167"/>
    </row>
    <row r="551" spans="1:20" ht="39.950000000000003" customHeight="1" x14ac:dyDescent="0.25">
      <c r="A551" s="167"/>
      <c r="B551" s="57"/>
      <c r="C551" s="57"/>
      <c r="D551" s="57"/>
      <c r="E551" s="167"/>
      <c r="F551" s="167"/>
      <c r="G551" s="167"/>
      <c r="H551" s="167"/>
      <c r="I551" s="167"/>
      <c r="J551" s="167"/>
      <c r="K551" s="167"/>
      <c r="L551" s="167"/>
      <c r="M551" s="167"/>
      <c r="N551" s="167"/>
      <c r="O551" s="167"/>
      <c r="P551" s="167"/>
      <c r="Q551" s="167"/>
      <c r="R551" s="167"/>
      <c r="S551" s="167"/>
      <c r="T551" s="167"/>
    </row>
    <row r="552" spans="1:20" ht="39.950000000000003" customHeight="1" x14ac:dyDescent="0.25">
      <c r="A552" s="167"/>
      <c r="B552" s="57"/>
      <c r="C552" s="57"/>
      <c r="D552" s="57"/>
      <c r="E552" s="167"/>
      <c r="F552" s="167"/>
      <c r="G552" s="167"/>
      <c r="H552" s="167"/>
      <c r="I552" s="167"/>
      <c r="J552" s="167"/>
      <c r="K552" s="167"/>
      <c r="L552" s="167"/>
      <c r="M552" s="167"/>
      <c r="N552" s="167"/>
      <c r="O552" s="167"/>
      <c r="P552" s="167"/>
      <c r="Q552" s="167"/>
      <c r="R552" s="167"/>
      <c r="S552" s="167"/>
      <c r="T552" s="167"/>
    </row>
    <row r="553" spans="1:20" ht="39.950000000000003" customHeight="1" x14ac:dyDescent="0.25">
      <c r="A553" s="167"/>
      <c r="B553" s="57"/>
      <c r="C553" s="57"/>
      <c r="D553" s="57"/>
      <c r="E553" s="167"/>
      <c r="F553" s="167"/>
      <c r="G553" s="167"/>
      <c r="H553" s="167"/>
      <c r="I553" s="167"/>
      <c r="J553" s="167"/>
      <c r="K553" s="167"/>
      <c r="L553" s="167"/>
      <c r="M553" s="167"/>
      <c r="N553" s="167"/>
      <c r="O553" s="167"/>
      <c r="P553" s="167"/>
      <c r="Q553" s="167"/>
      <c r="R553" s="167"/>
      <c r="S553" s="167"/>
      <c r="T553" s="167"/>
    </row>
    <row r="554" spans="1:20" ht="39.950000000000003" customHeight="1" x14ac:dyDescent="0.25">
      <c r="A554" s="167"/>
      <c r="B554" s="57"/>
      <c r="C554" s="57"/>
      <c r="D554" s="57"/>
      <c r="E554" s="167"/>
      <c r="F554" s="167"/>
      <c r="G554" s="167"/>
      <c r="H554" s="167"/>
      <c r="I554" s="167"/>
      <c r="J554" s="167"/>
      <c r="K554" s="167"/>
      <c r="L554" s="167"/>
      <c r="M554" s="167"/>
      <c r="N554" s="167"/>
      <c r="O554" s="167"/>
      <c r="P554" s="167"/>
      <c r="Q554" s="167"/>
      <c r="R554" s="167"/>
      <c r="S554" s="167"/>
      <c r="T554" s="167"/>
    </row>
    <row r="555" spans="1:20" ht="39.950000000000003" customHeight="1" x14ac:dyDescent="0.25">
      <c r="A555" s="167"/>
      <c r="B555" s="57"/>
      <c r="C555" s="57"/>
      <c r="D555" s="57"/>
      <c r="E555" s="167"/>
      <c r="F555" s="167"/>
      <c r="G555" s="167"/>
      <c r="H555" s="167"/>
      <c r="I555" s="167"/>
      <c r="J555" s="167"/>
      <c r="K555" s="167"/>
      <c r="L555" s="167"/>
      <c r="M555" s="167"/>
      <c r="N555" s="167"/>
      <c r="O555" s="167"/>
      <c r="P555" s="167"/>
      <c r="Q555" s="167"/>
      <c r="R555" s="167"/>
      <c r="S555" s="167"/>
      <c r="T555" s="167"/>
    </row>
    <row r="556" spans="1:20" ht="39.950000000000003" customHeight="1" x14ac:dyDescent="0.25">
      <c r="A556" s="167"/>
      <c r="B556" s="57"/>
      <c r="C556" s="57"/>
      <c r="D556" s="57"/>
      <c r="E556" s="167"/>
      <c r="F556" s="167"/>
      <c r="G556" s="167"/>
      <c r="H556" s="167"/>
      <c r="I556" s="167"/>
      <c r="J556" s="167"/>
      <c r="K556" s="167"/>
      <c r="L556" s="167"/>
      <c r="M556" s="167"/>
      <c r="N556" s="167"/>
      <c r="O556" s="167"/>
      <c r="P556" s="167"/>
      <c r="Q556" s="167"/>
      <c r="R556" s="167"/>
      <c r="S556" s="167"/>
      <c r="T556" s="167"/>
    </row>
    <row r="557" spans="1:20" ht="39.950000000000003" customHeight="1" x14ac:dyDescent="0.25">
      <c r="A557" s="167"/>
      <c r="B557" s="57"/>
      <c r="C557" s="57"/>
      <c r="D557" s="57"/>
      <c r="E557" s="167"/>
      <c r="F557" s="167"/>
      <c r="G557" s="167"/>
      <c r="H557" s="167"/>
      <c r="I557" s="167"/>
      <c r="J557" s="167"/>
      <c r="K557" s="167"/>
      <c r="L557" s="167"/>
      <c r="M557" s="167"/>
      <c r="N557" s="167"/>
      <c r="O557" s="167"/>
      <c r="P557" s="167"/>
      <c r="Q557" s="167"/>
      <c r="R557" s="167"/>
      <c r="S557" s="167"/>
      <c r="T557" s="167"/>
    </row>
    <row r="558" spans="1:20" ht="39.950000000000003" customHeight="1" x14ac:dyDescent="0.25">
      <c r="A558" s="167"/>
      <c r="B558" s="57"/>
      <c r="C558" s="57"/>
      <c r="D558" s="57"/>
      <c r="E558" s="167"/>
      <c r="F558" s="167"/>
      <c r="G558" s="167"/>
      <c r="H558" s="167"/>
      <c r="I558" s="167"/>
      <c r="J558" s="167"/>
      <c r="K558" s="167"/>
      <c r="L558" s="167"/>
      <c r="M558" s="167"/>
      <c r="N558" s="167"/>
      <c r="O558" s="167"/>
      <c r="P558" s="167"/>
      <c r="Q558" s="167"/>
      <c r="R558" s="167"/>
      <c r="S558" s="167"/>
      <c r="T558" s="167"/>
    </row>
    <row r="559" spans="1:20" ht="39.950000000000003" customHeight="1" x14ac:dyDescent="0.25">
      <c r="A559" s="167"/>
      <c r="B559" s="57"/>
      <c r="C559" s="57"/>
      <c r="D559" s="57"/>
      <c r="E559" s="167"/>
      <c r="F559" s="167"/>
      <c r="G559" s="167"/>
      <c r="H559" s="167"/>
      <c r="I559" s="167"/>
      <c r="J559" s="167"/>
      <c r="K559" s="167"/>
      <c r="L559" s="167"/>
      <c r="M559" s="167"/>
      <c r="N559" s="167"/>
      <c r="O559" s="167"/>
      <c r="P559" s="167"/>
      <c r="Q559" s="167"/>
      <c r="R559" s="167"/>
      <c r="S559" s="167"/>
      <c r="T559" s="167"/>
    </row>
    <row r="560" spans="1:20" ht="39.950000000000003" customHeight="1" x14ac:dyDescent="0.25">
      <c r="A560" s="167"/>
      <c r="B560" s="57"/>
      <c r="C560" s="57"/>
      <c r="D560" s="57"/>
      <c r="E560" s="167"/>
      <c r="F560" s="167"/>
      <c r="G560" s="167"/>
      <c r="H560" s="167"/>
      <c r="I560" s="167"/>
      <c r="J560" s="167"/>
      <c r="K560" s="167"/>
      <c r="L560" s="167"/>
      <c r="M560" s="167"/>
      <c r="N560" s="167"/>
      <c r="O560" s="167"/>
      <c r="P560" s="167"/>
      <c r="Q560" s="167"/>
      <c r="R560" s="167"/>
      <c r="S560" s="167"/>
      <c r="T560" s="167"/>
    </row>
    <row r="561" spans="1:20" ht="39.950000000000003" customHeight="1" x14ac:dyDescent="0.25">
      <c r="A561" s="167"/>
      <c r="B561" s="57"/>
      <c r="C561" s="57"/>
      <c r="D561" s="57"/>
      <c r="E561" s="167"/>
      <c r="F561" s="167"/>
      <c r="G561" s="167"/>
      <c r="H561" s="167"/>
      <c r="I561" s="167"/>
      <c r="J561" s="167"/>
      <c r="K561" s="167"/>
      <c r="L561" s="167"/>
      <c r="M561" s="167"/>
      <c r="N561" s="167"/>
      <c r="O561" s="167"/>
      <c r="P561" s="167"/>
      <c r="Q561" s="167"/>
      <c r="R561" s="167"/>
      <c r="S561" s="167"/>
      <c r="T561" s="167"/>
    </row>
    <row r="562" spans="1:20" ht="39.950000000000003" customHeight="1" x14ac:dyDescent="0.25">
      <c r="A562" s="167"/>
      <c r="B562" s="57"/>
      <c r="C562" s="57"/>
      <c r="D562" s="57"/>
      <c r="E562" s="167"/>
      <c r="F562" s="167"/>
      <c r="G562" s="167"/>
      <c r="H562" s="167"/>
      <c r="I562" s="167"/>
      <c r="J562" s="167"/>
      <c r="K562" s="167"/>
      <c r="L562" s="167"/>
      <c r="M562" s="167"/>
      <c r="N562" s="167"/>
      <c r="O562" s="167"/>
      <c r="P562" s="167"/>
      <c r="Q562" s="167"/>
      <c r="R562" s="167"/>
      <c r="S562" s="167"/>
      <c r="T562" s="167"/>
    </row>
    <row r="563" spans="1:20" ht="39.950000000000003" customHeight="1" x14ac:dyDescent="0.25">
      <c r="A563" s="167"/>
      <c r="B563" s="57"/>
      <c r="C563" s="57"/>
      <c r="D563" s="57"/>
      <c r="E563" s="167"/>
      <c r="F563" s="167"/>
      <c r="G563" s="167"/>
      <c r="H563" s="167"/>
      <c r="I563" s="167"/>
      <c r="J563" s="167"/>
      <c r="K563" s="167"/>
      <c r="L563" s="167"/>
      <c r="M563" s="167"/>
      <c r="N563" s="167"/>
      <c r="O563" s="167"/>
      <c r="P563" s="167"/>
      <c r="Q563" s="167"/>
      <c r="R563" s="167"/>
      <c r="S563" s="167"/>
      <c r="T563" s="167"/>
    </row>
    <row r="564" spans="1:20" ht="39.950000000000003" customHeight="1" x14ac:dyDescent="0.25">
      <c r="A564" s="167"/>
      <c r="B564" s="57"/>
      <c r="C564" s="57"/>
      <c r="D564" s="57"/>
      <c r="E564" s="167"/>
      <c r="F564" s="167"/>
      <c r="G564" s="167"/>
      <c r="H564" s="167"/>
      <c r="I564" s="167"/>
      <c r="J564" s="167"/>
      <c r="K564" s="167"/>
      <c r="L564" s="167"/>
      <c r="M564" s="167"/>
      <c r="N564" s="167"/>
      <c r="O564" s="167"/>
      <c r="P564" s="167"/>
      <c r="Q564" s="167"/>
      <c r="R564" s="167"/>
      <c r="S564" s="167"/>
      <c r="T564" s="167"/>
    </row>
    <row r="565" spans="1:20" ht="39.950000000000003" customHeight="1" x14ac:dyDescent="0.25">
      <c r="A565" s="167"/>
      <c r="B565" s="57"/>
      <c r="C565" s="57"/>
      <c r="D565" s="57"/>
      <c r="E565" s="167"/>
      <c r="F565" s="167"/>
      <c r="G565" s="167"/>
      <c r="H565" s="167"/>
      <c r="I565" s="167"/>
      <c r="J565" s="167"/>
      <c r="K565" s="167"/>
      <c r="L565" s="167"/>
      <c r="M565" s="167"/>
      <c r="N565" s="167"/>
      <c r="O565" s="167"/>
      <c r="P565" s="167"/>
      <c r="Q565" s="167"/>
      <c r="R565" s="167"/>
      <c r="S565" s="167"/>
      <c r="T565" s="167"/>
    </row>
    <row r="566" spans="1:20" ht="39.950000000000003" customHeight="1" x14ac:dyDescent="0.25">
      <c r="A566" s="167"/>
      <c r="B566" s="57"/>
      <c r="C566" s="57"/>
      <c r="D566" s="57"/>
      <c r="E566" s="167"/>
      <c r="F566" s="167"/>
      <c r="G566" s="167"/>
      <c r="H566" s="167"/>
      <c r="I566" s="167"/>
      <c r="J566" s="167"/>
      <c r="K566" s="167"/>
      <c r="L566" s="167"/>
      <c r="M566" s="167"/>
      <c r="N566" s="167"/>
      <c r="O566" s="167"/>
      <c r="P566" s="167"/>
      <c r="Q566" s="167"/>
      <c r="R566" s="167"/>
      <c r="S566" s="167"/>
      <c r="T566" s="167"/>
    </row>
    <row r="567" spans="1:20" ht="39.950000000000003" customHeight="1" x14ac:dyDescent="0.25">
      <c r="A567" s="167"/>
      <c r="B567" s="57"/>
      <c r="C567" s="57"/>
      <c r="D567" s="57"/>
      <c r="E567" s="167"/>
      <c r="F567" s="167"/>
      <c r="G567" s="167"/>
      <c r="H567" s="167"/>
      <c r="I567" s="167"/>
      <c r="J567" s="167"/>
      <c r="K567" s="167"/>
      <c r="L567" s="167"/>
      <c r="M567" s="167"/>
      <c r="N567" s="167"/>
      <c r="O567" s="167"/>
      <c r="P567" s="167"/>
      <c r="Q567" s="167"/>
      <c r="R567" s="167"/>
      <c r="S567" s="167"/>
      <c r="T567" s="167"/>
    </row>
    <row r="568" spans="1:20" ht="39.950000000000003" customHeight="1" x14ac:dyDescent="0.25">
      <c r="A568" s="167"/>
      <c r="B568" s="57"/>
      <c r="C568" s="57"/>
      <c r="D568" s="57"/>
      <c r="E568" s="167"/>
      <c r="F568" s="167"/>
      <c r="G568" s="167"/>
      <c r="H568" s="167"/>
      <c r="I568" s="167"/>
      <c r="J568" s="167"/>
      <c r="K568" s="167"/>
      <c r="L568" s="167"/>
      <c r="M568" s="167"/>
      <c r="N568" s="167"/>
      <c r="O568" s="167"/>
      <c r="P568" s="167"/>
      <c r="Q568" s="167"/>
      <c r="R568" s="167"/>
      <c r="S568" s="167"/>
      <c r="T568" s="167"/>
    </row>
    <row r="569" spans="1:20" ht="39.950000000000003" customHeight="1" x14ac:dyDescent="0.25">
      <c r="A569" s="167"/>
      <c r="B569" s="57"/>
      <c r="C569" s="57"/>
      <c r="D569" s="57"/>
      <c r="E569" s="167"/>
      <c r="F569" s="167"/>
      <c r="G569" s="167"/>
      <c r="H569" s="167"/>
      <c r="I569" s="167"/>
      <c r="J569" s="167"/>
      <c r="K569" s="167"/>
      <c r="L569" s="167"/>
      <c r="M569" s="167"/>
      <c r="N569" s="167"/>
      <c r="O569" s="167"/>
      <c r="P569" s="167"/>
      <c r="Q569" s="167"/>
      <c r="R569" s="167"/>
      <c r="S569" s="167"/>
      <c r="T569" s="167"/>
    </row>
    <row r="570" spans="1:20" ht="39.950000000000003" customHeight="1" x14ac:dyDescent="0.25">
      <c r="A570" s="167"/>
      <c r="B570" s="57"/>
      <c r="C570" s="57"/>
      <c r="D570" s="57"/>
      <c r="E570" s="167"/>
      <c r="F570" s="167"/>
      <c r="G570" s="167"/>
      <c r="H570" s="167"/>
      <c r="I570" s="167"/>
      <c r="J570" s="167"/>
      <c r="K570" s="167"/>
      <c r="L570" s="167"/>
      <c r="M570" s="167"/>
      <c r="N570" s="167"/>
      <c r="O570" s="167"/>
      <c r="P570" s="167"/>
      <c r="Q570" s="167"/>
      <c r="R570" s="167"/>
      <c r="S570" s="167"/>
      <c r="T570" s="167"/>
    </row>
    <row r="571" spans="1:20" ht="39.950000000000003" customHeight="1" x14ac:dyDescent="0.25">
      <c r="A571" s="167"/>
      <c r="B571" s="57"/>
      <c r="C571" s="57"/>
      <c r="D571" s="57"/>
      <c r="E571" s="167"/>
      <c r="F571" s="167"/>
      <c r="G571" s="167"/>
      <c r="H571" s="167"/>
      <c r="I571" s="167"/>
      <c r="J571" s="167"/>
      <c r="K571" s="167"/>
      <c r="L571" s="167"/>
      <c r="M571" s="167"/>
      <c r="N571" s="167"/>
      <c r="O571" s="167"/>
      <c r="P571" s="167"/>
      <c r="Q571" s="167"/>
      <c r="R571" s="167"/>
      <c r="S571" s="167"/>
      <c r="T571" s="167"/>
    </row>
    <row r="572" spans="1:20" ht="39.950000000000003" customHeight="1" x14ac:dyDescent="0.25">
      <c r="A572" s="167"/>
      <c r="B572" s="57"/>
      <c r="C572" s="57"/>
      <c r="D572" s="57"/>
      <c r="E572" s="167"/>
      <c r="F572" s="167"/>
      <c r="G572" s="167"/>
      <c r="H572" s="167"/>
      <c r="I572" s="167"/>
      <c r="J572" s="167"/>
      <c r="K572" s="167"/>
      <c r="L572" s="167"/>
      <c r="M572" s="167"/>
      <c r="N572" s="167"/>
      <c r="O572" s="167"/>
      <c r="P572" s="167"/>
      <c r="Q572" s="167"/>
      <c r="R572" s="167"/>
      <c r="S572" s="167"/>
      <c r="T572" s="167"/>
    </row>
    <row r="573" spans="1:20" ht="39.950000000000003" customHeight="1" x14ac:dyDescent="0.25">
      <c r="A573" s="167"/>
      <c r="B573" s="57"/>
      <c r="C573" s="57"/>
      <c r="D573" s="57"/>
      <c r="E573" s="167"/>
      <c r="F573" s="167"/>
      <c r="G573" s="167"/>
      <c r="H573" s="167"/>
      <c r="I573" s="167"/>
      <c r="J573" s="167"/>
      <c r="K573" s="167"/>
      <c r="L573" s="167"/>
      <c r="M573" s="167"/>
      <c r="N573" s="167"/>
      <c r="O573" s="167"/>
      <c r="P573" s="167"/>
      <c r="Q573" s="167"/>
      <c r="R573" s="167"/>
      <c r="S573" s="167"/>
      <c r="T573" s="167"/>
    </row>
    <row r="574" spans="1:20" ht="39.950000000000003" customHeight="1" x14ac:dyDescent="0.25">
      <c r="A574" s="167"/>
      <c r="B574" s="57"/>
      <c r="C574" s="57"/>
      <c r="D574" s="57"/>
      <c r="E574" s="167"/>
      <c r="F574" s="167"/>
      <c r="G574" s="167"/>
      <c r="H574" s="167"/>
      <c r="I574" s="167"/>
      <c r="J574" s="167"/>
      <c r="K574" s="167"/>
      <c r="L574" s="167"/>
      <c r="M574" s="167"/>
      <c r="N574" s="167"/>
      <c r="O574" s="167"/>
      <c r="P574" s="167"/>
      <c r="Q574" s="167"/>
      <c r="R574" s="167"/>
      <c r="S574" s="167"/>
      <c r="T574" s="167"/>
    </row>
    <row r="575" spans="1:20" ht="39.950000000000003" customHeight="1" x14ac:dyDescent="0.25">
      <c r="A575" s="167"/>
      <c r="B575" s="57"/>
      <c r="C575" s="57"/>
      <c r="D575" s="57"/>
      <c r="E575" s="167"/>
      <c r="F575" s="167"/>
      <c r="G575" s="167"/>
      <c r="H575" s="167"/>
      <c r="I575" s="167"/>
      <c r="J575" s="167"/>
      <c r="K575" s="167"/>
      <c r="L575" s="167"/>
      <c r="M575" s="167"/>
      <c r="N575" s="167"/>
      <c r="O575" s="167"/>
      <c r="P575" s="167"/>
      <c r="Q575" s="167"/>
      <c r="R575" s="167"/>
      <c r="S575" s="167"/>
      <c r="T575" s="167"/>
    </row>
    <row r="576" spans="1:20" ht="39.950000000000003" customHeight="1" x14ac:dyDescent="0.25">
      <c r="A576" s="167"/>
      <c r="B576" s="57"/>
      <c r="C576" s="57"/>
      <c r="D576" s="57"/>
      <c r="E576" s="167"/>
      <c r="F576" s="167"/>
      <c r="G576" s="167"/>
      <c r="H576" s="167"/>
      <c r="I576" s="167"/>
      <c r="J576" s="167"/>
      <c r="K576" s="167"/>
      <c r="L576" s="167"/>
      <c r="M576" s="167"/>
      <c r="N576" s="167"/>
      <c r="O576" s="167"/>
      <c r="P576" s="167"/>
      <c r="Q576" s="167"/>
      <c r="R576" s="167"/>
      <c r="S576" s="167"/>
      <c r="T576" s="167"/>
    </row>
    <row r="577" spans="1:20" ht="39.950000000000003" customHeight="1" x14ac:dyDescent="0.25">
      <c r="A577" s="167"/>
      <c r="B577" s="57"/>
      <c r="C577" s="57"/>
      <c r="D577" s="57"/>
      <c r="E577" s="167"/>
      <c r="F577" s="167"/>
      <c r="G577" s="167"/>
      <c r="H577" s="167"/>
      <c r="I577" s="167"/>
      <c r="J577" s="167"/>
      <c r="K577" s="167"/>
      <c r="L577" s="167"/>
      <c r="M577" s="167"/>
      <c r="N577" s="167"/>
      <c r="O577" s="167"/>
      <c r="P577" s="167"/>
      <c r="Q577" s="167"/>
      <c r="R577" s="167"/>
      <c r="S577" s="167"/>
      <c r="T577" s="167"/>
    </row>
    <row r="578" spans="1:20" ht="39.950000000000003" customHeight="1" x14ac:dyDescent="0.25">
      <c r="A578" s="167"/>
      <c r="B578" s="57"/>
      <c r="C578" s="57"/>
      <c r="D578" s="57"/>
      <c r="E578" s="167"/>
      <c r="F578" s="167"/>
      <c r="G578" s="167"/>
      <c r="H578" s="167"/>
      <c r="I578" s="167"/>
      <c r="J578" s="167"/>
      <c r="K578" s="167"/>
      <c r="L578" s="167"/>
      <c r="M578" s="167"/>
      <c r="N578" s="167"/>
      <c r="O578" s="167"/>
      <c r="P578" s="167"/>
      <c r="Q578" s="167"/>
      <c r="R578" s="167"/>
      <c r="S578" s="167"/>
      <c r="T578" s="167"/>
    </row>
    <row r="579" spans="1:20" ht="39.950000000000003" customHeight="1" x14ac:dyDescent="0.25">
      <c r="A579" s="167"/>
      <c r="B579" s="57"/>
      <c r="C579" s="57"/>
      <c r="D579" s="57"/>
      <c r="E579" s="167"/>
      <c r="F579" s="167"/>
      <c r="G579" s="167"/>
      <c r="H579" s="167"/>
      <c r="I579" s="167"/>
      <c r="J579" s="167"/>
      <c r="K579" s="167"/>
      <c r="L579" s="167"/>
      <c r="M579" s="167"/>
      <c r="N579" s="167"/>
      <c r="O579" s="167"/>
      <c r="P579" s="167"/>
      <c r="Q579" s="167"/>
      <c r="R579" s="167"/>
      <c r="S579" s="167"/>
      <c r="T579" s="167"/>
    </row>
    <row r="580" spans="1:20" ht="39.950000000000003" customHeight="1" x14ac:dyDescent="0.25">
      <c r="A580" s="167"/>
      <c r="B580" s="57"/>
      <c r="C580" s="57"/>
      <c r="D580" s="57"/>
      <c r="E580" s="167"/>
      <c r="F580" s="167"/>
      <c r="G580" s="167"/>
      <c r="H580" s="167"/>
      <c r="I580" s="167"/>
      <c r="J580" s="167"/>
      <c r="K580" s="167"/>
      <c r="L580" s="167"/>
      <c r="M580" s="167"/>
      <c r="N580" s="167"/>
      <c r="O580" s="167"/>
      <c r="P580" s="167"/>
      <c r="Q580" s="167"/>
      <c r="R580" s="167"/>
      <c r="S580" s="167"/>
      <c r="T580" s="167"/>
    </row>
    <row r="581" spans="1:20" ht="39.950000000000003" customHeight="1" x14ac:dyDescent="0.25">
      <c r="A581" s="167"/>
      <c r="B581" s="57"/>
      <c r="C581" s="57"/>
      <c r="D581" s="57"/>
      <c r="E581" s="167"/>
      <c r="F581" s="167"/>
      <c r="G581" s="167"/>
      <c r="H581" s="167"/>
      <c r="I581" s="167"/>
      <c r="J581" s="167"/>
      <c r="K581" s="167"/>
      <c r="L581" s="167"/>
      <c r="M581" s="167"/>
      <c r="N581" s="167"/>
      <c r="O581" s="167"/>
      <c r="P581" s="167"/>
      <c r="Q581" s="167"/>
      <c r="R581" s="167"/>
      <c r="S581" s="167"/>
      <c r="T581" s="167"/>
    </row>
    <row r="582" spans="1:20" ht="39.950000000000003" customHeight="1" x14ac:dyDescent="0.25">
      <c r="A582" s="167"/>
      <c r="B582" s="57"/>
      <c r="C582" s="57"/>
      <c r="D582" s="57"/>
      <c r="E582" s="167"/>
      <c r="F582" s="167"/>
      <c r="G582" s="167"/>
      <c r="H582" s="167"/>
      <c r="I582" s="167"/>
      <c r="J582" s="167"/>
      <c r="K582" s="167"/>
      <c r="L582" s="167"/>
      <c r="M582" s="167"/>
      <c r="N582" s="167"/>
      <c r="O582" s="167"/>
      <c r="P582" s="167"/>
      <c r="Q582" s="167"/>
      <c r="R582" s="167"/>
      <c r="S582" s="167"/>
      <c r="T582" s="167"/>
    </row>
    <row r="583" spans="1:20" ht="39.950000000000003" customHeight="1" x14ac:dyDescent="0.25">
      <c r="A583" s="167"/>
      <c r="B583" s="57"/>
      <c r="C583" s="57"/>
      <c r="D583" s="57"/>
      <c r="E583" s="167"/>
      <c r="F583" s="167"/>
      <c r="G583" s="167"/>
      <c r="H583" s="167"/>
      <c r="I583" s="167"/>
      <c r="J583" s="167"/>
      <c r="K583" s="167"/>
      <c r="L583" s="167"/>
      <c r="M583" s="167"/>
      <c r="N583" s="167"/>
      <c r="O583" s="167"/>
      <c r="P583" s="167"/>
      <c r="Q583" s="167"/>
      <c r="R583" s="167"/>
      <c r="S583" s="167"/>
      <c r="T583" s="167"/>
    </row>
    <row r="584" spans="1:20" ht="39.950000000000003" customHeight="1" x14ac:dyDescent="0.25">
      <c r="A584" s="167"/>
      <c r="B584" s="57"/>
      <c r="C584" s="57"/>
      <c r="D584" s="57"/>
      <c r="E584" s="167"/>
      <c r="F584" s="167"/>
      <c r="G584" s="167"/>
      <c r="H584" s="167"/>
      <c r="I584" s="167"/>
      <c r="J584" s="167"/>
      <c r="K584" s="167"/>
      <c r="L584" s="167"/>
      <c r="M584" s="167"/>
      <c r="N584" s="167"/>
      <c r="O584" s="167"/>
      <c r="P584" s="167"/>
      <c r="Q584" s="167"/>
      <c r="R584" s="167"/>
      <c r="S584" s="167"/>
      <c r="T584" s="167"/>
    </row>
    <row r="585" spans="1:20" ht="39.950000000000003" customHeight="1" x14ac:dyDescent="0.25">
      <c r="A585" s="167"/>
      <c r="B585" s="57"/>
      <c r="C585" s="57"/>
      <c r="D585" s="57"/>
      <c r="E585" s="167"/>
      <c r="F585" s="167"/>
      <c r="G585" s="167"/>
      <c r="H585" s="167"/>
      <c r="I585" s="167"/>
      <c r="J585" s="167"/>
      <c r="K585" s="167"/>
      <c r="L585" s="167"/>
      <c r="M585" s="167"/>
      <c r="N585" s="167"/>
      <c r="O585" s="167"/>
      <c r="P585" s="167"/>
      <c r="Q585" s="167"/>
      <c r="R585" s="167"/>
      <c r="S585" s="167"/>
      <c r="T585" s="167"/>
    </row>
    <row r="586" spans="1:20" ht="39.950000000000003" customHeight="1" x14ac:dyDescent="0.25">
      <c r="A586" s="167"/>
      <c r="B586" s="57"/>
      <c r="C586" s="57"/>
      <c r="D586" s="57"/>
      <c r="E586" s="167"/>
      <c r="F586" s="167"/>
      <c r="G586" s="167"/>
      <c r="H586" s="167"/>
      <c r="I586" s="167"/>
      <c r="J586" s="167"/>
      <c r="K586" s="167"/>
      <c r="L586" s="167"/>
      <c r="M586" s="167"/>
      <c r="N586" s="167"/>
      <c r="O586" s="167"/>
      <c r="P586" s="167"/>
      <c r="Q586" s="167"/>
      <c r="R586" s="167"/>
      <c r="S586" s="167"/>
      <c r="T586" s="167"/>
    </row>
    <row r="587" spans="1:20" ht="39.950000000000003" customHeight="1" x14ac:dyDescent="0.25">
      <c r="A587" s="167"/>
      <c r="B587" s="57"/>
      <c r="C587" s="57"/>
      <c r="D587" s="57"/>
      <c r="E587" s="167"/>
      <c r="F587" s="167"/>
      <c r="G587" s="167"/>
      <c r="H587" s="167"/>
      <c r="I587" s="167"/>
      <c r="J587" s="167"/>
      <c r="K587" s="167"/>
      <c r="L587" s="167"/>
      <c r="M587" s="167"/>
      <c r="N587" s="167"/>
      <c r="O587" s="167"/>
      <c r="P587" s="167"/>
      <c r="Q587" s="167"/>
      <c r="R587" s="167"/>
      <c r="S587" s="167"/>
      <c r="T587" s="167"/>
    </row>
    <row r="588" spans="1:20" ht="39.950000000000003" customHeight="1" x14ac:dyDescent="0.25">
      <c r="A588" s="167"/>
      <c r="B588" s="57"/>
      <c r="C588" s="57"/>
      <c r="D588" s="57"/>
      <c r="E588" s="167"/>
      <c r="F588" s="167"/>
      <c r="G588" s="167"/>
      <c r="H588" s="167"/>
      <c r="I588" s="167"/>
      <c r="J588" s="167"/>
      <c r="K588" s="167"/>
      <c r="L588" s="167"/>
      <c r="M588" s="167"/>
      <c r="N588" s="167"/>
      <c r="O588" s="167"/>
      <c r="P588" s="167"/>
      <c r="Q588" s="167"/>
      <c r="R588" s="167"/>
      <c r="S588" s="167"/>
      <c r="T588" s="167"/>
    </row>
    <row r="589" spans="1:20" ht="39.950000000000003" customHeight="1" x14ac:dyDescent="0.25">
      <c r="A589" s="167"/>
      <c r="B589" s="57"/>
      <c r="C589" s="57"/>
      <c r="D589" s="57"/>
      <c r="E589" s="167"/>
      <c r="F589" s="167"/>
      <c r="G589" s="167"/>
      <c r="H589" s="167"/>
      <c r="I589" s="167"/>
      <c r="J589" s="167"/>
      <c r="K589" s="167"/>
      <c r="L589" s="167"/>
      <c r="M589" s="167"/>
      <c r="N589" s="167"/>
      <c r="O589" s="167"/>
      <c r="P589" s="167"/>
      <c r="Q589" s="167"/>
      <c r="R589" s="167"/>
      <c r="S589" s="167"/>
      <c r="T589" s="167"/>
    </row>
    <row r="590" spans="1:20" ht="39.950000000000003" customHeight="1" x14ac:dyDescent="0.25">
      <c r="A590" s="167"/>
      <c r="B590" s="57"/>
      <c r="C590" s="57"/>
      <c r="D590" s="57"/>
      <c r="E590" s="167"/>
      <c r="F590" s="167"/>
      <c r="G590" s="167"/>
      <c r="H590" s="167"/>
      <c r="I590" s="167"/>
      <c r="J590" s="167"/>
      <c r="K590" s="167"/>
      <c r="L590" s="167"/>
      <c r="M590" s="167"/>
      <c r="N590" s="167"/>
      <c r="O590" s="167"/>
      <c r="P590" s="167"/>
      <c r="Q590" s="167"/>
      <c r="R590" s="167"/>
      <c r="S590" s="167"/>
      <c r="T590" s="167"/>
    </row>
    <row r="591" spans="1:20" ht="39.950000000000003" customHeight="1" x14ac:dyDescent="0.25">
      <c r="A591" s="167"/>
      <c r="B591" s="57"/>
      <c r="C591" s="57"/>
      <c r="D591" s="57"/>
      <c r="E591" s="167"/>
      <c r="F591" s="167"/>
      <c r="G591" s="167"/>
      <c r="H591" s="167"/>
      <c r="I591" s="167"/>
      <c r="J591" s="167"/>
      <c r="K591" s="167"/>
      <c r="L591" s="167"/>
      <c r="M591" s="167"/>
      <c r="N591" s="167"/>
      <c r="O591" s="167"/>
      <c r="P591" s="167"/>
      <c r="Q591" s="167"/>
      <c r="R591" s="167"/>
      <c r="S591" s="167"/>
      <c r="T591" s="167"/>
    </row>
    <row r="592" spans="1:20" ht="39.950000000000003" customHeight="1" x14ac:dyDescent="0.25">
      <c r="A592" s="167"/>
      <c r="B592" s="57"/>
      <c r="C592" s="57"/>
      <c r="D592" s="57"/>
      <c r="E592" s="167"/>
      <c r="F592" s="167"/>
      <c r="G592" s="167"/>
      <c r="H592" s="167"/>
      <c r="I592" s="167"/>
      <c r="J592" s="167"/>
      <c r="K592" s="167"/>
      <c r="L592" s="167"/>
      <c r="M592" s="167"/>
      <c r="N592" s="167"/>
      <c r="O592" s="167"/>
      <c r="P592" s="167"/>
      <c r="Q592" s="167"/>
      <c r="R592" s="167"/>
      <c r="S592" s="167"/>
      <c r="T592" s="167"/>
    </row>
    <row r="593" spans="1:20" ht="39.950000000000003" customHeight="1" x14ac:dyDescent="0.25">
      <c r="A593" s="167"/>
      <c r="B593" s="57"/>
      <c r="C593" s="57"/>
      <c r="D593" s="57"/>
      <c r="E593" s="167"/>
      <c r="F593" s="167"/>
      <c r="G593" s="167"/>
      <c r="H593" s="167"/>
      <c r="I593" s="167"/>
      <c r="J593" s="167"/>
      <c r="K593" s="167"/>
      <c r="L593" s="167"/>
      <c r="M593" s="167"/>
      <c r="N593" s="167"/>
      <c r="O593" s="167"/>
      <c r="P593" s="167"/>
      <c r="Q593" s="167"/>
      <c r="R593" s="167"/>
      <c r="S593" s="167"/>
      <c r="T593" s="167"/>
    </row>
    <row r="594" spans="1:20" ht="39.950000000000003" customHeight="1" x14ac:dyDescent="0.25">
      <c r="A594" s="167"/>
      <c r="B594" s="57"/>
      <c r="C594" s="57"/>
      <c r="D594" s="57"/>
      <c r="E594" s="167"/>
      <c r="F594" s="167"/>
      <c r="G594" s="167"/>
      <c r="H594" s="167"/>
      <c r="I594" s="167"/>
      <c r="J594" s="167"/>
      <c r="K594" s="167"/>
      <c r="L594" s="167"/>
      <c r="M594" s="167"/>
      <c r="N594" s="167"/>
      <c r="O594" s="167"/>
      <c r="P594" s="167"/>
      <c r="Q594" s="167"/>
      <c r="R594" s="167"/>
      <c r="S594" s="167"/>
      <c r="T594" s="167"/>
    </row>
    <row r="595" spans="1:20" ht="39.950000000000003" customHeight="1" x14ac:dyDescent="0.25">
      <c r="A595" s="167"/>
      <c r="B595" s="57"/>
      <c r="C595" s="57"/>
      <c r="D595" s="57"/>
      <c r="E595" s="167"/>
      <c r="F595" s="167"/>
      <c r="G595" s="167"/>
      <c r="H595" s="167"/>
      <c r="I595" s="167"/>
      <c r="J595" s="167"/>
      <c r="K595" s="167"/>
      <c r="L595" s="167"/>
      <c r="M595" s="167"/>
      <c r="N595" s="167"/>
      <c r="O595" s="167"/>
      <c r="P595" s="167"/>
      <c r="Q595" s="167"/>
      <c r="R595" s="167"/>
      <c r="S595" s="167"/>
      <c r="T595" s="167"/>
    </row>
    <row r="596" spans="1:20" ht="39.950000000000003" customHeight="1" x14ac:dyDescent="0.25">
      <c r="A596" s="167"/>
      <c r="B596" s="57"/>
      <c r="C596" s="57"/>
      <c r="D596" s="57"/>
      <c r="E596" s="167"/>
      <c r="F596" s="167"/>
      <c r="G596" s="167"/>
      <c r="H596" s="167"/>
      <c r="I596" s="167"/>
      <c r="J596" s="167"/>
      <c r="K596" s="167"/>
      <c r="L596" s="167"/>
      <c r="M596" s="167"/>
      <c r="N596" s="167"/>
      <c r="O596" s="167"/>
      <c r="P596" s="167"/>
      <c r="Q596" s="167"/>
      <c r="R596" s="167"/>
      <c r="S596" s="167"/>
      <c r="T596" s="167"/>
    </row>
    <row r="597" spans="1:20" ht="39.950000000000003" customHeight="1" x14ac:dyDescent="0.25">
      <c r="A597" s="167"/>
      <c r="B597" s="57"/>
      <c r="C597" s="57"/>
      <c r="D597" s="57"/>
      <c r="E597" s="167"/>
      <c r="F597" s="167"/>
      <c r="G597" s="167"/>
      <c r="H597" s="167"/>
      <c r="I597" s="167"/>
      <c r="J597" s="167"/>
      <c r="K597" s="167"/>
      <c r="L597" s="167"/>
      <c r="M597" s="167"/>
      <c r="N597" s="167"/>
      <c r="O597" s="167"/>
      <c r="P597" s="167"/>
      <c r="Q597" s="167"/>
      <c r="R597" s="167"/>
      <c r="S597" s="167"/>
      <c r="T597" s="167"/>
    </row>
    <row r="598" spans="1:20" ht="39.950000000000003" customHeight="1" x14ac:dyDescent="0.25">
      <c r="A598" s="167"/>
      <c r="B598" s="57"/>
      <c r="C598" s="57"/>
      <c r="D598" s="57"/>
      <c r="E598" s="167"/>
      <c r="F598" s="167"/>
      <c r="G598" s="167"/>
      <c r="H598" s="167"/>
      <c r="I598" s="167"/>
      <c r="J598" s="167"/>
      <c r="K598" s="167"/>
      <c r="L598" s="167"/>
      <c r="M598" s="167"/>
      <c r="N598" s="167"/>
      <c r="O598" s="167"/>
      <c r="P598" s="167"/>
      <c r="Q598" s="167"/>
      <c r="R598" s="167"/>
      <c r="S598" s="167"/>
      <c r="T598" s="167"/>
    </row>
    <row r="599" spans="1:20" ht="39.950000000000003" customHeight="1" x14ac:dyDescent="0.25">
      <c r="A599" s="167"/>
      <c r="B599" s="57"/>
      <c r="C599" s="57"/>
      <c r="D599" s="57"/>
      <c r="E599" s="167"/>
      <c r="F599" s="167"/>
      <c r="G599" s="167"/>
      <c r="H599" s="167"/>
      <c r="I599" s="167"/>
      <c r="J599" s="167"/>
      <c r="K599" s="167"/>
      <c r="L599" s="167"/>
      <c r="M599" s="167"/>
      <c r="N599" s="167"/>
      <c r="O599" s="167"/>
      <c r="P599" s="167"/>
      <c r="Q599" s="167"/>
      <c r="R599" s="167"/>
      <c r="S599" s="167"/>
      <c r="T599" s="167"/>
    </row>
    <row r="600" spans="1:20" ht="39.950000000000003" customHeight="1" x14ac:dyDescent="0.25">
      <c r="A600" s="167"/>
      <c r="B600" s="57"/>
      <c r="C600" s="57"/>
      <c r="D600" s="57"/>
      <c r="E600" s="167"/>
      <c r="F600" s="167"/>
      <c r="G600" s="167"/>
      <c r="H600" s="167"/>
      <c r="I600" s="167"/>
      <c r="J600" s="167"/>
      <c r="K600" s="167"/>
      <c r="L600" s="167"/>
      <c r="M600" s="167"/>
      <c r="N600" s="167"/>
      <c r="O600" s="167"/>
      <c r="P600" s="167"/>
      <c r="Q600" s="167"/>
      <c r="R600" s="167"/>
      <c r="S600" s="167"/>
      <c r="T600" s="167"/>
    </row>
    <row r="601" spans="1:20" ht="39.950000000000003" customHeight="1" x14ac:dyDescent="0.25">
      <c r="A601" s="167"/>
      <c r="B601" s="57"/>
      <c r="C601" s="57"/>
      <c r="D601" s="57"/>
      <c r="E601" s="167"/>
      <c r="F601" s="167"/>
      <c r="G601" s="167"/>
      <c r="H601" s="167"/>
      <c r="I601" s="167"/>
      <c r="J601" s="167"/>
      <c r="K601" s="167"/>
      <c r="L601" s="167"/>
      <c r="M601" s="167"/>
      <c r="N601" s="167"/>
      <c r="O601" s="167"/>
      <c r="P601" s="167"/>
      <c r="Q601" s="167"/>
      <c r="R601" s="167"/>
      <c r="S601" s="167"/>
      <c r="T601" s="167"/>
    </row>
    <row r="602" spans="1:20" ht="39.950000000000003" customHeight="1" x14ac:dyDescent="0.25">
      <c r="A602" s="167"/>
      <c r="B602" s="57"/>
      <c r="C602" s="57"/>
      <c r="D602" s="57"/>
      <c r="E602" s="167"/>
      <c r="F602" s="167"/>
      <c r="G602" s="167"/>
      <c r="H602" s="167"/>
      <c r="I602" s="167"/>
      <c r="J602" s="167"/>
      <c r="K602" s="167"/>
      <c r="L602" s="167"/>
      <c r="M602" s="167"/>
      <c r="N602" s="167"/>
      <c r="O602" s="167"/>
      <c r="P602" s="167"/>
      <c r="Q602" s="167"/>
      <c r="R602" s="167"/>
      <c r="S602" s="167"/>
      <c r="T602" s="167"/>
    </row>
    <row r="603" spans="1:20" ht="39.950000000000003" customHeight="1" x14ac:dyDescent="0.25">
      <c r="A603" s="167"/>
      <c r="B603" s="57"/>
      <c r="C603" s="57"/>
      <c r="D603" s="57"/>
      <c r="E603" s="167"/>
      <c r="F603" s="167"/>
      <c r="G603" s="167"/>
      <c r="H603" s="167"/>
      <c r="I603" s="167"/>
      <c r="J603" s="167"/>
      <c r="K603" s="167"/>
      <c r="L603" s="167"/>
      <c r="M603" s="167"/>
      <c r="N603" s="167"/>
      <c r="O603" s="167"/>
      <c r="P603" s="167"/>
      <c r="Q603" s="167"/>
      <c r="R603" s="167"/>
      <c r="S603" s="167"/>
      <c r="T603" s="167"/>
    </row>
    <row r="604" spans="1:20" ht="39.950000000000003" customHeight="1" x14ac:dyDescent="0.25">
      <c r="A604" s="167"/>
      <c r="B604" s="57"/>
      <c r="C604" s="57"/>
      <c r="D604" s="57"/>
      <c r="E604" s="167"/>
      <c r="F604" s="167"/>
      <c r="G604" s="167"/>
      <c r="H604" s="167"/>
      <c r="I604" s="167"/>
      <c r="J604" s="167"/>
      <c r="K604" s="167"/>
      <c r="L604" s="167"/>
      <c r="M604" s="167"/>
      <c r="N604" s="167"/>
      <c r="O604" s="167"/>
      <c r="P604" s="167"/>
      <c r="Q604" s="167"/>
      <c r="R604" s="167"/>
      <c r="S604" s="167"/>
      <c r="T604" s="167"/>
    </row>
    <row r="605" spans="1:20" ht="39.950000000000003" customHeight="1" x14ac:dyDescent="0.25">
      <c r="A605" s="167"/>
      <c r="B605" s="57"/>
      <c r="C605" s="57"/>
      <c r="D605" s="57"/>
      <c r="E605" s="167"/>
      <c r="F605" s="167"/>
      <c r="G605" s="167"/>
      <c r="H605" s="167"/>
      <c r="I605" s="167"/>
      <c r="J605" s="167"/>
      <c r="K605" s="167"/>
      <c r="L605" s="167"/>
      <c r="M605" s="167"/>
      <c r="N605" s="167"/>
      <c r="O605" s="167"/>
      <c r="P605" s="167"/>
      <c r="Q605" s="167"/>
      <c r="R605" s="167"/>
      <c r="S605" s="167"/>
      <c r="T605" s="167"/>
    </row>
    <row r="606" spans="1:20" ht="39.950000000000003" customHeight="1" x14ac:dyDescent="0.25">
      <c r="A606" s="167"/>
      <c r="B606" s="57"/>
      <c r="C606" s="57"/>
      <c r="D606" s="57"/>
      <c r="E606" s="167"/>
      <c r="F606" s="167"/>
      <c r="G606" s="167"/>
      <c r="H606" s="167"/>
      <c r="I606" s="167"/>
      <c r="J606" s="167"/>
      <c r="K606" s="167"/>
      <c r="L606" s="167"/>
      <c r="M606" s="167"/>
      <c r="N606" s="167"/>
      <c r="O606" s="167"/>
      <c r="P606" s="167"/>
      <c r="Q606" s="167"/>
      <c r="R606" s="167"/>
      <c r="S606" s="167"/>
      <c r="T606" s="167"/>
    </row>
    <row r="607" spans="1:20" ht="39.950000000000003" customHeight="1" x14ac:dyDescent="0.25">
      <c r="A607" s="167"/>
      <c r="B607" s="57"/>
      <c r="C607" s="57"/>
      <c r="D607" s="57"/>
      <c r="E607" s="167"/>
      <c r="F607" s="167"/>
      <c r="G607" s="167"/>
      <c r="H607" s="167"/>
      <c r="I607" s="167"/>
      <c r="J607" s="167"/>
      <c r="K607" s="167"/>
      <c r="L607" s="167"/>
      <c r="M607" s="167"/>
      <c r="N607" s="167"/>
      <c r="O607" s="167"/>
      <c r="P607" s="167"/>
      <c r="Q607" s="167"/>
      <c r="R607" s="167"/>
      <c r="S607" s="167"/>
      <c r="T607" s="167"/>
    </row>
    <row r="608" spans="1:20" ht="39.950000000000003" customHeight="1" x14ac:dyDescent="0.25">
      <c r="A608" s="167"/>
      <c r="B608" s="57"/>
      <c r="C608" s="57"/>
      <c r="D608" s="57"/>
      <c r="E608" s="167"/>
      <c r="F608" s="167"/>
      <c r="G608" s="167"/>
      <c r="H608" s="167"/>
      <c r="I608" s="167"/>
      <c r="J608" s="167"/>
      <c r="K608" s="167"/>
      <c r="L608" s="167"/>
      <c r="M608" s="167"/>
      <c r="N608" s="167"/>
      <c r="O608" s="167"/>
      <c r="P608" s="167"/>
      <c r="Q608" s="167"/>
      <c r="R608" s="167"/>
      <c r="S608" s="167"/>
      <c r="T608" s="167"/>
    </row>
    <row r="609" spans="1:20" ht="39.950000000000003" customHeight="1" x14ac:dyDescent="0.25">
      <c r="A609" s="167"/>
      <c r="B609" s="57"/>
      <c r="C609" s="57"/>
      <c r="D609" s="57"/>
      <c r="E609" s="167"/>
      <c r="F609" s="167"/>
      <c r="G609" s="167"/>
      <c r="H609" s="167"/>
      <c r="I609" s="167"/>
      <c r="J609" s="167"/>
      <c r="K609" s="167"/>
      <c r="L609" s="167"/>
      <c r="M609" s="167"/>
      <c r="N609" s="167"/>
      <c r="O609" s="167"/>
      <c r="P609" s="167"/>
      <c r="Q609" s="167"/>
      <c r="R609" s="167"/>
      <c r="S609" s="167"/>
      <c r="T609" s="167"/>
    </row>
    <row r="610" spans="1:20" ht="39.950000000000003" customHeight="1" x14ac:dyDescent="0.25">
      <c r="A610" s="167"/>
      <c r="B610" s="57"/>
      <c r="C610" s="57"/>
      <c r="D610" s="57"/>
      <c r="E610" s="167"/>
      <c r="F610" s="167"/>
      <c r="G610" s="167"/>
      <c r="H610" s="167"/>
      <c r="I610" s="167"/>
      <c r="J610" s="167"/>
      <c r="K610" s="167"/>
      <c r="L610" s="167"/>
      <c r="M610" s="167"/>
      <c r="N610" s="167"/>
      <c r="O610" s="167"/>
      <c r="P610" s="167"/>
      <c r="Q610" s="167"/>
      <c r="R610" s="167"/>
      <c r="S610" s="167"/>
      <c r="T610" s="167"/>
    </row>
    <row r="611" spans="1:20" ht="39.950000000000003" customHeight="1" x14ac:dyDescent="0.25">
      <c r="A611" s="167"/>
      <c r="B611" s="57"/>
      <c r="C611" s="57"/>
      <c r="D611" s="57"/>
      <c r="E611" s="167"/>
      <c r="F611" s="167"/>
      <c r="G611" s="167"/>
      <c r="H611" s="167"/>
      <c r="I611" s="167"/>
      <c r="J611" s="167"/>
      <c r="K611" s="167"/>
      <c r="L611" s="167"/>
      <c r="M611" s="167"/>
      <c r="N611" s="167"/>
      <c r="O611" s="167"/>
      <c r="P611" s="167"/>
      <c r="Q611" s="167"/>
      <c r="R611" s="167"/>
      <c r="S611" s="167"/>
      <c r="T611" s="167"/>
    </row>
    <row r="612" spans="1:20" ht="39.950000000000003" customHeight="1" x14ac:dyDescent="0.25">
      <c r="A612" s="167"/>
      <c r="B612" s="57"/>
      <c r="C612" s="57"/>
      <c r="D612" s="57"/>
      <c r="E612" s="167"/>
      <c r="F612" s="167"/>
      <c r="G612" s="167"/>
      <c r="H612" s="167"/>
      <c r="I612" s="167"/>
      <c r="J612" s="167"/>
      <c r="K612" s="167"/>
      <c r="L612" s="167"/>
      <c r="M612" s="167"/>
      <c r="N612" s="167"/>
      <c r="O612" s="167"/>
      <c r="P612" s="167"/>
      <c r="Q612" s="167"/>
      <c r="R612" s="167"/>
      <c r="S612" s="167"/>
      <c r="T612" s="167"/>
    </row>
    <row r="613" spans="1:20" ht="39.950000000000003" customHeight="1" x14ac:dyDescent="0.25">
      <c r="A613" s="167"/>
      <c r="B613" s="57"/>
      <c r="C613" s="57"/>
      <c r="D613" s="57"/>
      <c r="E613" s="167"/>
      <c r="F613" s="167"/>
      <c r="G613" s="167"/>
      <c r="H613" s="167"/>
      <c r="I613" s="167"/>
      <c r="J613" s="167"/>
      <c r="K613" s="167"/>
      <c r="L613" s="167"/>
      <c r="M613" s="167"/>
      <c r="N613" s="167"/>
      <c r="O613" s="167"/>
      <c r="P613" s="167"/>
      <c r="Q613" s="167"/>
      <c r="R613" s="167"/>
      <c r="S613" s="167"/>
      <c r="T613" s="167"/>
    </row>
    <row r="614" spans="1:20" ht="39.950000000000003" customHeight="1" x14ac:dyDescent="0.25">
      <c r="A614" s="167"/>
      <c r="B614" s="57"/>
      <c r="C614" s="57"/>
      <c r="D614" s="57"/>
      <c r="E614" s="167"/>
      <c r="F614" s="167"/>
      <c r="G614" s="167"/>
      <c r="H614" s="167"/>
      <c r="I614" s="167"/>
      <c r="J614" s="167"/>
      <c r="K614" s="167"/>
      <c r="L614" s="167"/>
      <c r="M614" s="167"/>
      <c r="N614" s="167"/>
      <c r="O614" s="167"/>
      <c r="P614" s="167"/>
      <c r="Q614" s="167"/>
      <c r="R614" s="167"/>
      <c r="S614" s="167"/>
      <c r="T614" s="167"/>
    </row>
    <row r="615" spans="1:20" ht="39.950000000000003" customHeight="1" x14ac:dyDescent="0.25">
      <c r="A615" s="167"/>
      <c r="B615" s="57"/>
      <c r="C615" s="57"/>
      <c r="D615" s="57"/>
      <c r="E615" s="167"/>
      <c r="F615" s="167"/>
      <c r="G615" s="167"/>
      <c r="H615" s="167"/>
      <c r="I615" s="167"/>
      <c r="J615" s="167"/>
      <c r="K615" s="167"/>
      <c r="L615" s="167"/>
      <c r="M615" s="167"/>
      <c r="N615" s="167"/>
      <c r="O615" s="167"/>
      <c r="P615" s="167"/>
      <c r="Q615" s="167"/>
      <c r="R615" s="167"/>
      <c r="S615" s="167"/>
      <c r="T615" s="167"/>
    </row>
    <row r="616" spans="1:20" ht="39.950000000000003" customHeight="1" x14ac:dyDescent="0.25">
      <c r="A616" s="167"/>
      <c r="B616" s="57"/>
      <c r="C616" s="57"/>
      <c r="D616" s="57"/>
      <c r="E616" s="167"/>
      <c r="F616" s="167"/>
      <c r="G616" s="167"/>
      <c r="H616" s="167"/>
      <c r="I616" s="167"/>
      <c r="J616" s="167"/>
      <c r="K616" s="167"/>
      <c r="L616" s="167"/>
      <c r="M616" s="167"/>
      <c r="N616" s="167"/>
      <c r="O616" s="167"/>
      <c r="P616" s="167"/>
      <c r="Q616" s="167"/>
      <c r="R616" s="167"/>
      <c r="S616" s="167"/>
      <c r="T616" s="167"/>
    </row>
    <row r="617" spans="1:20" ht="39.950000000000003" customHeight="1" x14ac:dyDescent="0.25">
      <c r="A617" s="167"/>
      <c r="B617" s="57"/>
      <c r="C617" s="57"/>
      <c r="D617" s="57"/>
      <c r="E617" s="167"/>
      <c r="F617" s="167"/>
      <c r="G617" s="167"/>
      <c r="H617" s="167"/>
      <c r="I617" s="167"/>
      <c r="J617" s="167"/>
      <c r="K617" s="167"/>
      <c r="L617" s="167"/>
      <c r="M617" s="167"/>
      <c r="N617" s="167"/>
      <c r="O617" s="167"/>
      <c r="P617" s="167"/>
      <c r="Q617" s="167"/>
      <c r="R617" s="167"/>
      <c r="S617" s="167"/>
      <c r="T617" s="167"/>
    </row>
    <row r="618" spans="1:20" ht="39.950000000000003" customHeight="1" x14ac:dyDescent="0.25">
      <c r="A618" s="167"/>
      <c r="B618" s="57"/>
      <c r="C618" s="57"/>
      <c r="D618" s="57"/>
      <c r="E618" s="167"/>
      <c r="F618" s="167"/>
      <c r="G618" s="167"/>
      <c r="H618" s="167"/>
      <c r="I618" s="167"/>
      <c r="J618" s="167"/>
      <c r="K618" s="167"/>
      <c r="L618" s="167"/>
      <c r="M618" s="167"/>
      <c r="N618" s="167"/>
      <c r="O618" s="167"/>
      <c r="P618" s="167"/>
      <c r="Q618" s="167"/>
      <c r="R618" s="167"/>
      <c r="S618" s="167"/>
      <c r="T618" s="167"/>
    </row>
    <row r="619" spans="1:20" ht="39.950000000000003" customHeight="1" x14ac:dyDescent="0.25">
      <c r="A619" s="167"/>
      <c r="B619" s="57"/>
      <c r="C619" s="57"/>
      <c r="D619" s="57"/>
      <c r="E619" s="167"/>
      <c r="F619" s="167"/>
      <c r="G619" s="167"/>
      <c r="H619" s="167"/>
      <c r="I619" s="167"/>
      <c r="J619" s="167"/>
      <c r="K619" s="167"/>
      <c r="L619" s="167"/>
      <c r="M619" s="167"/>
      <c r="N619" s="167"/>
      <c r="O619" s="167"/>
      <c r="P619" s="167"/>
      <c r="Q619" s="167"/>
      <c r="R619" s="167"/>
      <c r="S619" s="167"/>
      <c r="T619" s="167"/>
    </row>
    <row r="620" spans="1:20" ht="39.950000000000003" customHeight="1" x14ac:dyDescent="0.25">
      <c r="A620" s="167"/>
      <c r="B620" s="57"/>
      <c r="C620" s="57"/>
      <c r="D620" s="57"/>
      <c r="E620" s="167"/>
      <c r="F620" s="167"/>
      <c r="G620" s="167"/>
      <c r="H620" s="167"/>
      <c r="I620" s="167"/>
      <c r="J620" s="167"/>
      <c r="K620" s="167"/>
      <c r="L620" s="167"/>
      <c r="M620" s="167"/>
      <c r="N620" s="167"/>
      <c r="O620" s="167"/>
      <c r="P620" s="167"/>
      <c r="Q620" s="167"/>
      <c r="R620" s="167"/>
      <c r="S620" s="167"/>
      <c r="T620" s="167"/>
    </row>
    <row r="621" spans="1:20" ht="39.950000000000003" customHeight="1" x14ac:dyDescent="0.25">
      <c r="A621" s="167"/>
      <c r="B621" s="57"/>
      <c r="C621" s="57"/>
      <c r="D621" s="57"/>
      <c r="E621" s="167"/>
      <c r="F621" s="167"/>
      <c r="G621" s="167"/>
      <c r="H621" s="167"/>
      <c r="I621" s="167"/>
      <c r="J621" s="167"/>
      <c r="K621" s="167"/>
      <c r="L621" s="167"/>
      <c r="M621" s="167"/>
      <c r="N621" s="167"/>
      <c r="O621" s="167"/>
      <c r="P621" s="167"/>
      <c r="Q621" s="167"/>
      <c r="R621" s="167"/>
      <c r="S621" s="167"/>
      <c r="T621" s="167"/>
    </row>
    <row r="622" spans="1:20" ht="39.950000000000003" customHeight="1" x14ac:dyDescent="0.25">
      <c r="A622" s="167"/>
      <c r="B622" s="57"/>
      <c r="C622" s="57"/>
      <c r="D622" s="57"/>
      <c r="E622" s="167"/>
      <c r="F622" s="167"/>
      <c r="G622" s="167"/>
      <c r="H622" s="167"/>
      <c r="I622" s="167"/>
      <c r="J622" s="167"/>
      <c r="K622" s="167"/>
      <c r="L622" s="167"/>
      <c r="M622" s="167"/>
      <c r="N622" s="167"/>
      <c r="O622" s="167"/>
      <c r="P622" s="167"/>
      <c r="Q622" s="167"/>
      <c r="R622" s="167"/>
      <c r="S622" s="167"/>
      <c r="T622" s="167"/>
    </row>
    <row r="623" spans="1:20" ht="39.950000000000003" customHeight="1" x14ac:dyDescent="0.25">
      <c r="A623" s="167"/>
      <c r="B623" s="57"/>
      <c r="C623" s="57"/>
      <c r="D623" s="57"/>
      <c r="E623" s="167"/>
      <c r="F623" s="167"/>
      <c r="G623" s="167"/>
      <c r="H623" s="167"/>
      <c r="I623" s="167"/>
      <c r="J623" s="167"/>
      <c r="K623" s="167"/>
      <c r="L623" s="167"/>
      <c r="M623" s="167"/>
      <c r="N623" s="167"/>
      <c r="O623" s="167"/>
      <c r="P623" s="167"/>
      <c r="Q623" s="167"/>
      <c r="R623" s="167"/>
      <c r="S623" s="167"/>
      <c r="T623" s="167"/>
    </row>
    <row r="624" spans="1:20" ht="39.950000000000003" customHeight="1" x14ac:dyDescent="0.25">
      <c r="A624" s="167"/>
      <c r="B624" s="57"/>
      <c r="C624" s="57"/>
      <c r="D624" s="57"/>
      <c r="E624" s="167"/>
      <c r="F624" s="167"/>
      <c r="G624" s="167"/>
      <c r="H624" s="167"/>
      <c r="I624" s="167"/>
      <c r="J624" s="167"/>
      <c r="K624" s="167"/>
      <c r="L624" s="167"/>
      <c r="M624" s="167"/>
      <c r="N624" s="167"/>
      <c r="O624" s="167"/>
      <c r="P624" s="167"/>
      <c r="Q624" s="167"/>
      <c r="R624" s="167"/>
      <c r="S624" s="167"/>
      <c r="T624" s="167"/>
    </row>
    <row r="625" spans="1:20" ht="39.950000000000003" customHeight="1" x14ac:dyDescent="0.25">
      <c r="A625" s="167"/>
      <c r="B625" s="57"/>
      <c r="C625" s="57"/>
      <c r="D625" s="57"/>
      <c r="E625" s="167"/>
      <c r="F625" s="167"/>
      <c r="G625" s="167"/>
      <c r="H625" s="167"/>
      <c r="I625" s="167"/>
      <c r="J625" s="167"/>
      <c r="K625" s="167"/>
      <c r="L625" s="167"/>
      <c r="M625" s="167"/>
      <c r="N625" s="167"/>
      <c r="O625" s="167"/>
      <c r="P625" s="167"/>
      <c r="Q625" s="167"/>
      <c r="R625" s="167"/>
      <c r="S625" s="167"/>
      <c r="T625" s="167"/>
    </row>
    <row r="626" spans="1:20" ht="39.950000000000003" customHeight="1" x14ac:dyDescent="0.25">
      <c r="A626" s="167"/>
      <c r="B626" s="57"/>
      <c r="C626" s="57"/>
      <c r="D626" s="57"/>
      <c r="E626" s="167"/>
      <c r="F626" s="167"/>
      <c r="G626" s="167"/>
      <c r="H626" s="167"/>
      <c r="I626" s="167"/>
      <c r="J626" s="167"/>
      <c r="K626" s="167"/>
      <c r="L626" s="167"/>
      <c r="M626" s="167"/>
      <c r="N626" s="167"/>
      <c r="O626" s="167"/>
      <c r="P626" s="167"/>
      <c r="Q626" s="167"/>
      <c r="R626" s="167"/>
      <c r="S626" s="167"/>
      <c r="T626" s="167"/>
    </row>
    <row r="627" spans="1:20" ht="39.950000000000003" customHeight="1" x14ac:dyDescent="0.25">
      <c r="A627" s="167"/>
      <c r="B627" s="57"/>
      <c r="C627" s="57"/>
      <c r="D627" s="57"/>
      <c r="E627" s="167"/>
      <c r="F627" s="167"/>
      <c r="G627" s="167"/>
      <c r="H627" s="167"/>
      <c r="I627" s="167"/>
      <c r="J627" s="167"/>
      <c r="K627" s="167"/>
      <c r="L627" s="167"/>
      <c r="M627" s="167"/>
      <c r="N627" s="167"/>
      <c r="O627" s="167"/>
      <c r="P627" s="167"/>
      <c r="Q627" s="167"/>
      <c r="R627" s="167"/>
      <c r="S627" s="167"/>
      <c r="T627" s="167"/>
    </row>
    <row r="628" spans="1:20" ht="39.950000000000003" customHeight="1" x14ac:dyDescent="0.25">
      <c r="A628" s="167"/>
      <c r="B628" s="57"/>
      <c r="C628" s="57"/>
      <c r="D628" s="57"/>
      <c r="E628" s="167"/>
      <c r="F628" s="167"/>
      <c r="G628" s="167"/>
      <c r="H628" s="167"/>
      <c r="I628" s="167"/>
      <c r="J628" s="167"/>
      <c r="K628" s="167"/>
      <c r="L628" s="167"/>
      <c r="M628" s="167"/>
      <c r="N628" s="167"/>
      <c r="O628" s="167"/>
      <c r="P628" s="167"/>
      <c r="Q628" s="167"/>
      <c r="R628" s="167"/>
      <c r="S628" s="167"/>
      <c r="T628" s="167"/>
    </row>
    <row r="629" spans="1:20" ht="39.950000000000003" customHeight="1" x14ac:dyDescent="0.25">
      <c r="A629" s="167"/>
      <c r="B629" s="57"/>
      <c r="C629" s="57"/>
      <c r="D629" s="57"/>
      <c r="E629" s="167"/>
      <c r="F629" s="167"/>
      <c r="G629" s="167"/>
      <c r="H629" s="167"/>
      <c r="I629" s="167"/>
      <c r="J629" s="167"/>
      <c r="K629" s="167"/>
      <c r="L629" s="167"/>
      <c r="M629" s="167"/>
      <c r="N629" s="167"/>
      <c r="O629" s="167"/>
      <c r="P629" s="167"/>
      <c r="Q629" s="167"/>
      <c r="R629" s="167"/>
      <c r="S629" s="167"/>
      <c r="T629" s="167"/>
    </row>
  </sheetData>
  <sheetProtection password="CE28" sheet="1" scenarios="1"/>
  <mergeCells count="7">
    <mergeCell ref="Q31:S31"/>
    <mergeCell ref="Q32:S32"/>
    <mergeCell ref="A1:T1"/>
    <mergeCell ref="A2:T2"/>
    <mergeCell ref="A3:T3"/>
    <mergeCell ref="A4:T4"/>
    <mergeCell ref="A5:T5"/>
  </mergeCells>
  <conditionalFormatting sqref="A7:A30">
    <cfRule type="expression" dxfId="2" priority="1">
      <formula>$P7="Yes"</formula>
    </cfRule>
    <cfRule type="expression" dxfId="1" priority="2">
      <formula>$O7="Female"</formula>
    </cfRule>
    <cfRule type="expression" dxfId="0" priority="3">
      <formula>$Q7="Yes"</formula>
    </cfRule>
  </conditionalFormatting>
  <printOptions horizontalCentered="1"/>
  <pageMargins left="0" right="0" top="0.25" bottom="0" header="0" footer="0"/>
  <pageSetup paperSize="9" scale="37"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J52"/>
  <sheetViews>
    <sheetView showGridLines="0" view="pageBreakPreview" zoomScale="85" zoomScaleNormal="100" zoomScaleSheetLayoutView="85" workbookViewId="0">
      <pane ySplit="6" topLeftCell="A7" activePane="bottomLeft" state="frozen"/>
      <selection pane="bottomLeft" sqref="A1:G1"/>
    </sheetView>
  </sheetViews>
  <sheetFormatPr defaultColWidth="8.7109375" defaultRowHeight="17.25" x14ac:dyDescent="0.25"/>
  <cols>
    <col min="1" max="1" width="4.28515625" style="239" customWidth="1"/>
    <col min="2" max="2" width="27.42578125" style="231" customWidth="1"/>
    <col min="3" max="3" width="25.5703125" style="121" customWidth="1"/>
    <col min="4" max="4" width="10.85546875" style="121" customWidth="1"/>
    <col min="5" max="5" width="7.5703125" style="121" customWidth="1"/>
    <col min="6" max="6" width="7" style="231" customWidth="1"/>
    <col min="7" max="7" width="11.85546875" style="239" customWidth="1"/>
    <col min="8" max="8" width="15.140625" style="239" bestFit="1" customWidth="1"/>
    <col min="9" max="9" width="14.140625" style="239" bestFit="1" customWidth="1"/>
    <col min="10" max="10" width="12.85546875" style="239" bestFit="1" customWidth="1"/>
    <col min="11" max="16384" width="8.7109375" style="239"/>
  </cols>
  <sheetData>
    <row r="1" spans="1:10" ht="15" customHeight="1" x14ac:dyDescent="0.25">
      <c r="A1" s="512" t="s">
        <v>518</v>
      </c>
      <c r="B1" s="512"/>
      <c r="C1" s="512"/>
      <c r="D1" s="512"/>
      <c r="E1" s="512"/>
      <c r="F1" s="512"/>
      <c r="G1" s="512"/>
    </row>
    <row r="2" spans="1:10" ht="15" customHeight="1" x14ac:dyDescent="0.25">
      <c r="A2" s="512" t="str">
        <f>'All Form Data'!C2</f>
        <v>†mkbt b‡f¤^i 2024 - †deªæqvix 2025</v>
      </c>
      <c r="B2" s="512"/>
      <c r="C2" s="512"/>
      <c r="D2" s="512"/>
      <c r="E2" s="512"/>
      <c r="F2" s="512"/>
      <c r="G2" s="512"/>
    </row>
    <row r="3" spans="1:10" ht="15" customHeight="1" x14ac:dyDescent="0.25">
      <c r="A3" s="512" t="str">
        <f>'All Form Data'!C3</f>
        <v>cÖwk¶Y cÖ`vbKvix cÖwZôvb t  BD‡mc AvgevMvb wUwfBwU Bbw÷wUDU|</v>
      </c>
      <c r="B3" s="512"/>
      <c r="C3" s="512"/>
      <c r="D3" s="512"/>
      <c r="E3" s="512"/>
      <c r="F3" s="512"/>
      <c r="G3" s="512"/>
    </row>
    <row r="4" spans="1:10" ht="15" customHeight="1" x14ac:dyDescent="0.25">
      <c r="A4" s="512" t="str">
        <f>'All Form Data'!C4</f>
        <v>†UªW t B‡jKwUªK¨vj BÝU‡jkb GÛ †gBb‡Ub¨vÝ</v>
      </c>
      <c r="B4" s="512"/>
      <c r="C4" s="512"/>
      <c r="D4" s="512"/>
      <c r="E4" s="512"/>
      <c r="F4" s="512"/>
      <c r="G4" s="512"/>
    </row>
    <row r="5" spans="1:10" ht="15" customHeight="1" thickBot="1" x14ac:dyDescent="0.3">
      <c r="A5" s="56"/>
      <c r="B5" s="512" t="s">
        <v>508</v>
      </c>
      <c r="C5" s="512"/>
      <c r="D5" s="512"/>
      <c r="E5" s="512"/>
      <c r="F5" s="512"/>
      <c r="G5" s="512"/>
    </row>
    <row r="6" spans="1:10" s="201" customFormat="1" ht="34.5" customHeight="1" thickTop="1" thickBot="1" x14ac:dyDescent="0.3">
      <c r="A6" s="202" t="s">
        <v>491</v>
      </c>
      <c r="B6" s="203" t="s">
        <v>490</v>
      </c>
      <c r="C6" s="203" t="s">
        <v>31</v>
      </c>
      <c r="D6" s="203" t="s">
        <v>29</v>
      </c>
      <c r="E6" s="203" t="s">
        <v>101</v>
      </c>
      <c r="F6" s="203" t="s">
        <v>92</v>
      </c>
      <c r="G6" s="203" t="s">
        <v>492</v>
      </c>
    </row>
    <row r="7" spans="1:10" ht="24.95" customHeight="1" thickTop="1" x14ac:dyDescent="0.25">
      <c r="A7" s="204">
        <v>1</v>
      </c>
      <c r="B7" s="252"/>
      <c r="C7" s="255" t="str">
        <f>'All Form Data'!F12</f>
        <v>মোহাম্মদ বাদশা</v>
      </c>
      <c r="D7" s="205">
        <f>'All Form Data'!Q12</f>
        <v>0</v>
      </c>
      <c r="E7" s="205" t="str">
        <f>'All Form Data'!AD12</f>
        <v>না</v>
      </c>
      <c r="F7" s="205" t="str">
        <f>'All Form Data'!AF12</f>
        <v>না</v>
      </c>
      <c r="G7" s="206">
        <f>'All Form Data'!AQ12</f>
        <v>0</v>
      </c>
    </row>
    <row r="8" spans="1:10" ht="24.95" customHeight="1" x14ac:dyDescent="0.25">
      <c r="A8" s="207">
        <v>2</v>
      </c>
      <c r="B8" s="253"/>
      <c r="C8" s="255" t="e">
        <f>'All Form Data'!#REF!</f>
        <v>#REF!</v>
      </c>
      <c r="D8" s="205" t="e">
        <f>'All Form Data'!#REF!</f>
        <v>#REF!</v>
      </c>
      <c r="E8" s="205" t="e">
        <f>'All Form Data'!#REF!</f>
        <v>#REF!</v>
      </c>
      <c r="F8" s="205" t="e">
        <f>'All Form Data'!#REF!</f>
        <v>#REF!</v>
      </c>
      <c r="G8" s="206" t="e">
        <f>'All Form Data'!#REF!</f>
        <v>#REF!</v>
      </c>
    </row>
    <row r="9" spans="1:10" ht="24.95" customHeight="1" x14ac:dyDescent="0.25">
      <c r="A9" s="207">
        <v>3</v>
      </c>
      <c r="B9" s="253"/>
      <c r="C9" s="255" t="str">
        <f>'All Form Data'!F13</f>
        <v>জাহিদুল ইসলাম</v>
      </c>
      <c r="D9" s="205">
        <f>'All Form Data'!Q13</f>
        <v>0</v>
      </c>
      <c r="E9" s="205" t="str">
        <f>'All Form Data'!AD13</f>
        <v>না</v>
      </c>
      <c r="F9" s="205" t="str">
        <f>'All Form Data'!AF13</f>
        <v>না</v>
      </c>
      <c r="G9" s="206">
        <f>'All Form Data'!AQ13</f>
        <v>0</v>
      </c>
      <c r="J9" s="231"/>
    </row>
    <row r="10" spans="1:10" ht="24.95" customHeight="1" x14ac:dyDescent="0.25">
      <c r="A10" s="207">
        <v>4</v>
      </c>
      <c r="B10" s="253"/>
      <c r="C10" s="255" t="str">
        <f>'All Form Data'!F14</f>
        <v>সুপন সাহা</v>
      </c>
      <c r="D10" s="205">
        <f>'All Form Data'!Q14</f>
        <v>0</v>
      </c>
      <c r="E10" s="205" t="str">
        <f>'All Form Data'!AD14</f>
        <v>না</v>
      </c>
      <c r="F10" s="205" t="str">
        <f>'All Form Data'!AF14</f>
        <v>না</v>
      </c>
      <c r="G10" s="206">
        <f>'All Form Data'!AQ14</f>
        <v>0</v>
      </c>
    </row>
    <row r="11" spans="1:10" ht="24.95" customHeight="1" x14ac:dyDescent="0.25">
      <c r="A11" s="207">
        <v>5</v>
      </c>
      <c r="B11" s="253"/>
      <c r="C11" s="255" t="str">
        <f>'All Form Data'!F15</f>
        <v>জাহিদুল ইসলাম ইমন</v>
      </c>
      <c r="D11" s="205">
        <f>'All Form Data'!Q15</f>
        <v>0</v>
      </c>
      <c r="E11" s="205" t="str">
        <f>'All Form Data'!AD15</f>
        <v>না</v>
      </c>
      <c r="F11" s="205" t="str">
        <f>'All Form Data'!AF15</f>
        <v>না</v>
      </c>
      <c r="G11" s="206">
        <f>'All Form Data'!AQ15</f>
        <v>0</v>
      </c>
    </row>
    <row r="12" spans="1:10" ht="24.95" customHeight="1" x14ac:dyDescent="0.25">
      <c r="A12" s="207">
        <v>6</v>
      </c>
      <c r="B12" s="253"/>
      <c r="C12" s="255" t="str">
        <f>'All Form Data'!F16</f>
        <v>আরমান হোসেন</v>
      </c>
      <c r="D12" s="205">
        <f>'All Form Data'!Q16</f>
        <v>0</v>
      </c>
      <c r="E12" s="205" t="str">
        <f>'All Form Data'!AD16</f>
        <v>না</v>
      </c>
      <c r="F12" s="205" t="str">
        <f>'All Form Data'!AF16</f>
        <v>না</v>
      </c>
      <c r="G12" s="206">
        <f>'All Form Data'!AQ16</f>
        <v>0</v>
      </c>
    </row>
    <row r="13" spans="1:10" ht="24.95" customHeight="1" x14ac:dyDescent="0.25">
      <c r="A13" s="207">
        <v>7</v>
      </c>
      <c r="B13" s="253"/>
      <c r="C13" s="255" t="str">
        <f>'All Form Data'!F17</f>
        <v>রবিউল ছানি</v>
      </c>
      <c r="D13" s="205">
        <f>'All Form Data'!Q17</f>
        <v>0</v>
      </c>
      <c r="E13" s="205" t="str">
        <f>'All Form Data'!AD17</f>
        <v>না</v>
      </c>
      <c r="F13" s="205" t="str">
        <f>'All Form Data'!AF17</f>
        <v>না</v>
      </c>
      <c r="G13" s="206">
        <f>'All Form Data'!AQ17</f>
        <v>0</v>
      </c>
    </row>
    <row r="14" spans="1:10" ht="24.95" customHeight="1" x14ac:dyDescent="0.25">
      <c r="A14" s="207">
        <v>8</v>
      </c>
      <c r="B14" s="253"/>
      <c r="C14" s="255" t="str">
        <f>'All Form Data'!F18</f>
        <v>আকিল রায়হান</v>
      </c>
      <c r="D14" s="205">
        <f>'All Form Data'!Q18</f>
        <v>0</v>
      </c>
      <c r="E14" s="205" t="str">
        <f>'All Form Data'!AD18</f>
        <v>না</v>
      </c>
      <c r="F14" s="205" t="str">
        <f>'All Form Data'!AF18</f>
        <v>না</v>
      </c>
      <c r="G14" s="206">
        <f>'All Form Data'!AQ18</f>
        <v>0</v>
      </c>
    </row>
    <row r="15" spans="1:10" ht="24.95" customHeight="1" x14ac:dyDescent="0.25">
      <c r="A15" s="207">
        <v>9</v>
      </c>
      <c r="B15" s="253"/>
      <c r="C15" s="255" t="str">
        <f>'All Form Data'!F19</f>
        <v>সাদমান শাহরিয়ার মাহিন</v>
      </c>
      <c r="D15" s="205">
        <f>'All Form Data'!Q19</f>
        <v>0</v>
      </c>
      <c r="E15" s="205" t="str">
        <f>'All Form Data'!AD19</f>
        <v>না</v>
      </c>
      <c r="F15" s="205" t="str">
        <f>'All Form Data'!AF19</f>
        <v>হ্যাঁ</v>
      </c>
      <c r="G15" s="206">
        <f>'All Form Data'!AQ19</f>
        <v>0</v>
      </c>
    </row>
    <row r="16" spans="1:10" ht="24.95" customHeight="1" x14ac:dyDescent="0.25">
      <c r="A16" s="207">
        <v>10</v>
      </c>
      <c r="B16" s="253"/>
      <c r="C16" s="255" t="e">
        <f>'All Form Data'!#REF!</f>
        <v>#REF!</v>
      </c>
      <c r="D16" s="205" t="e">
        <f>'All Form Data'!#REF!</f>
        <v>#REF!</v>
      </c>
      <c r="E16" s="205" t="e">
        <f>'All Form Data'!#REF!</f>
        <v>#REF!</v>
      </c>
      <c r="F16" s="205" t="e">
        <f>'All Form Data'!#REF!</f>
        <v>#REF!</v>
      </c>
      <c r="G16" s="206" t="e">
        <f>'All Form Data'!#REF!</f>
        <v>#REF!</v>
      </c>
    </row>
    <row r="17" spans="1:7" ht="24.95" customHeight="1" x14ac:dyDescent="0.25">
      <c r="A17" s="207">
        <v>11</v>
      </c>
      <c r="B17" s="253"/>
      <c r="C17" s="255" t="e">
        <f>'All Form Data'!#REF!</f>
        <v>#REF!</v>
      </c>
      <c r="D17" s="205" t="e">
        <f>'All Form Data'!#REF!</f>
        <v>#REF!</v>
      </c>
      <c r="E17" s="205" t="e">
        <f>'All Form Data'!#REF!</f>
        <v>#REF!</v>
      </c>
      <c r="F17" s="205" t="e">
        <f>'All Form Data'!#REF!</f>
        <v>#REF!</v>
      </c>
      <c r="G17" s="206" t="e">
        <f>'All Form Data'!#REF!</f>
        <v>#REF!</v>
      </c>
    </row>
    <row r="18" spans="1:7" ht="24.95" customHeight="1" x14ac:dyDescent="0.25">
      <c r="A18" s="207">
        <v>12</v>
      </c>
      <c r="B18" s="253"/>
      <c r="C18" s="255" t="str">
        <f>'All Form Data'!F20</f>
        <v>রিফাত উদ্দীন</v>
      </c>
      <c r="D18" s="205">
        <f>'All Form Data'!Q20</f>
        <v>0</v>
      </c>
      <c r="E18" s="205" t="str">
        <f>'All Form Data'!AD20</f>
        <v>না</v>
      </c>
      <c r="F18" s="205" t="str">
        <f>'All Form Data'!AF20</f>
        <v>না</v>
      </c>
      <c r="G18" s="206">
        <f>'All Form Data'!AQ20</f>
        <v>0</v>
      </c>
    </row>
    <row r="19" spans="1:7" ht="24.95" customHeight="1" x14ac:dyDescent="0.25">
      <c r="A19" s="207">
        <v>13</v>
      </c>
      <c r="B19" s="253"/>
      <c r="C19" s="255" t="str">
        <f>'All Form Data'!F21</f>
        <v>বিজয় মল্লিক</v>
      </c>
      <c r="D19" s="205">
        <f>'All Form Data'!Q21</f>
        <v>0</v>
      </c>
      <c r="E19" s="205" t="str">
        <f>'All Form Data'!AD21</f>
        <v>না</v>
      </c>
      <c r="F19" s="205" t="str">
        <f>'All Form Data'!AF21</f>
        <v>না</v>
      </c>
      <c r="G19" s="206">
        <f>'All Form Data'!AQ21</f>
        <v>0</v>
      </c>
    </row>
    <row r="20" spans="1:7" ht="24.95" customHeight="1" x14ac:dyDescent="0.25">
      <c r="A20" s="207">
        <v>14</v>
      </c>
      <c r="B20" s="253"/>
      <c r="C20" s="255" t="str">
        <f>'All Form Data'!F22</f>
        <v>মোহাম্মদ রানা হোসেন</v>
      </c>
      <c r="D20" s="205">
        <f>'All Form Data'!Q22</f>
        <v>0</v>
      </c>
      <c r="E20" s="205" t="str">
        <f>'All Form Data'!AD22</f>
        <v>না</v>
      </c>
      <c r="F20" s="205" t="str">
        <f>'All Form Data'!AF22</f>
        <v>না</v>
      </c>
      <c r="G20" s="206">
        <f>'All Form Data'!AQ22</f>
        <v>0</v>
      </c>
    </row>
    <row r="21" spans="1:7" ht="24.95" customHeight="1" x14ac:dyDescent="0.25">
      <c r="A21" s="207">
        <v>15</v>
      </c>
      <c r="B21" s="253"/>
      <c r="C21" s="255" t="str">
        <f>'All Form Data'!F23</f>
        <v>নেয়ামত আলী</v>
      </c>
      <c r="D21" s="205">
        <f>'All Form Data'!Q23</f>
        <v>0</v>
      </c>
      <c r="E21" s="205" t="str">
        <f>'All Form Data'!AD23</f>
        <v>না</v>
      </c>
      <c r="F21" s="205" t="str">
        <f>'All Form Data'!AF23</f>
        <v>না</v>
      </c>
      <c r="G21" s="206">
        <f>'All Form Data'!AQ23</f>
        <v>0</v>
      </c>
    </row>
    <row r="22" spans="1:7" ht="24.95" customHeight="1" x14ac:dyDescent="0.25">
      <c r="A22" s="207">
        <v>16</v>
      </c>
      <c r="B22" s="253"/>
      <c r="C22" s="255" t="str">
        <f>'All Form Data'!F24</f>
        <v>মোঃ শাহেদুর রহমান তালুকদার</v>
      </c>
      <c r="D22" s="205">
        <f>'All Form Data'!Q24</f>
        <v>0</v>
      </c>
      <c r="E22" s="205" t="str">
        <f>'All Form Data'!AD24</f>
        <v>না</v>
      </c>
      <c r="F22" s="205" t="str">
        <f>'All Form Data'!AF24</f>
        <v>হ্যাঁ</v>
      </c>
      <c r="G22" s="206">
        <f>'All Form Data'!AQ24</f>
        <v>0</v>
      </c>
    </row>
    <row r="23" spans="1:7" ht="24.95" customHeight="1" x14ac:dyDescent="0.25">
      <c r="A23" s="207">
        <v>17</v>
      </c>
      <c r="B23" s="253"/>
      <c r="C23" s="255" t="str">
        <f>'All Form Data'!F25</f>
        <v>রাহাত হোসেন শাহিন</v>
      </c>
      <c r="D23" s="205">
        <f>'All Form Data'!Q25</f>
        <v>0</v>
      </c>
      <c r="E23" s="205" t="str">
        <f>'All Form Data'!AD25</f>
        <v>না</v>
      </c>
      <c r="F23" s="205" t="str">
        <f>'All Form Data'!AF25</f>
        <v>না</v>
      </c>
      <c r="G23" s="206">
        <f>'All Form Data'!AQ25</f>
        <v>0</v>
      </c>
    </row>
    <row r="24" spans="1:7" ht="24.95" customHeight="1" x14ac:dyDescent="0.25">
      <c r="A24" s="207">
        <v>18</v>
      </c>
      <c r="B24" s="253"/>
      <c r="C24" s="255" t="str">
        <f>'All Form Data'!F26</f>
        <v>নবর্ষি দেওয়ান</v>
      </c>
      <c r="D24" s="205">
        <f>'All Form Data'!Q26</f>
        <v>0</v>
      </c>
      <c r="E24" s="205" t="str">
        <f>'All Form Data'!AD26</f>
        <v>হ্যাঁ</v>
      </c>
      <c r="F24" s="205" t="str">
        <f>'All Form Data'!AF26</f>
        <v>না</v>
      </c>
      <c r="G24" s="206">
        <f>'All Form Data'!AQ26</f>
        <v>0</v>
      </c>
    </row>
    <row r="25" spans="1:7" ht="24.95" customHeight="1" x14ac:dyDescent="0.25">
      <c r="A25" s="207">
        <v>19</v>
      </c>
      <c r="B25" s="253"/>
      <c r="C25" s="255" t="str">
        <f>'All Form Data'!F27</f>
        <v>মোঃ বেল্লাল খান</v>
      </c>
      <c r="D25" s="205">
        <f>'All Form Data'!Q27</f>
        <v>0</v>
      </c>
      <c r="E25" s="205" t="str">
        <f>'All Form Data'!AD27</f>
        <v>না</v>
      </c>
      <c r="F25" s="205" t="str">
        <f>'All Form Data'!AF27</f>
        <v>না</v>
      </c>
      <c r="G25" s="206">
        <f>'All Form Data'!AQ27</f>
        <v>0</v>
      </c>
    </row>
    <row r="26" spans="1:7" ht="24.95" customHeight="1" x14ac:dyDescent="0.25">
      <c r="A26" s="207">
        <v>20</v>
      </c>
      <c r="B26" s="253"/>
      <c r="C26" s="255" t="str">
        <f>'All Form Data'!F28</f>
        <v>অর্ক নাথ অংকন</v>
      </c>
      <c r="D26" s="205">
        <f>'All Form Data'!Q28</f>
        <v>0</v>
      </c>
      <c r="E26" s="205" t="str">
        <f>'All Form Data'!AD28</f>
        <v>না</v>
      </c>
      <c r="F26" s="205" t="str">
        <f>'All Form Data'!AF28</f>
        <v>হ্যাঁ</v>
      </c>
      <c r="G26" s="206">
        <f>'All Form Data'!AQ28</f>
        <v>0</v>
      </c>
    </row>
    <row r="27" spans="1:7" ht="24.95" customHeight="1" x14ac:dyDescent="0.25">
      <c r="A27" s="207">
        <v>21</v>
      </c>
      <c r="B27" s="253"/>
      <c r="C27" s="255" t="str">
        <f>'All Form Data'!F29</f>
        <v>মোঃ আবরার ওয়াসিফ</v>
      </c>
      <c r="D27" s="205">
        <f>'All Form Data'!Q29</f>
        <v>0</v>
      </c>
      <c r="E27" s="205" t="str">
        <f>'All Form Data'!AD29</f>
        <v>না</v>
      </c>
      <c r="F27" s="205" t="str">
        <f>'All Form Data'!AF29</f>
        <v>না</v>
      </c>
      <c r="G27" s="206">
        <f>'All Form Data'!AQ29</f>
        <v>0</v>
      </c>
    </row>
    <row r="28" spans="1:7" ht="24.95" customHeight="1" x14ac:dyDescent="0.25">
      <c r="A28" s="207">
        <v>22</v>
      </c>
      <c r="B28" s="253"/>
      <c r="C28" s="255" t="str">
        <f>'All Form Data'!F30</f>
        <v>মোহাম্মদ আব্দুল আল ফাহাদ</v>
      </c>
      <c r="D28" s="205">
        <f>'All Form Data'!Q30</f>
        <v>0</v>
      </c>
      <c r="E28" s="205" t="str">
        <f>'All Form Data'!AD30</f>
        <v>না</v>
      </c>
      <c r="F28" s="205" t="str">
        <f>'All Form Data'!AF30</f>
        <v>না</v>
      </c>
      <c r="G28" s="206">
        <f>'All Form Data'!AQ30</f>
        <v>0</v>
      </c>
    </row>
    <row r="29" spans="1:7" ht="24.95" customHeight="1" x14ac:dyDescent="0.25">
      <c r="A29" s="207">
        <v>23</v>
      </c>
      <c r="B29" s="253"/>
      <c r="C29" s="255" t="str">
        <f>'All Form Data'!F31</f>
        <v>হাসনাত ফাহিম</v>
      </c>
      <c r="D29" s="205">
        <f>'All Form Data'!Q31</f>
        <v>0</v>
      </c>
      <c r="E29" s="205" t="str">
        <f>'All Form Data'!AD31</f>
        <v>না</v>
      </c>
      <c r="F29" s="205" t="str">
        <f>'All Form Data'!AF31</f>
        <v>না</v>
      </c>
      <c r="G29" s="206">
        <f>'All Form Data'!AQ31</f>
        <v>0</v>
      </c>
    </row>
    <row r="30" spans="1:7" ht="24.95" customHeight="1" thickBot="1" x14ac:dyDescent="0.3">
      <c r="A30" s="208">
        <v>24</v>
      </c>
      <c r="B30" s="254"/>
      <c r="C30" s="256" t="str">
        <f>'All Form Data'!F32</f>
        <v>মোঃ কামরুল হাসান</v>
      </c>
      <c r="D30" s="209">
        <f>'All Form Data'!Q32</f>
        <v>0</v>
      </c>
      <c r="E30" s="209" t="str">
        <f>'All Form Data'!AD32</f>
        <v>না</v>
      </c>
      <c r="F30" s="209" t="str">
        <f>'All Form Data'!AF32</f>
        <v>না</v>
      </c>
      <c r="G30" s="210">
        <f>'All Form Data'!AQ32</f>
        <v>0</v>
      </c>
    </row>
    <row r="31" spans="1:7" ht="14.1" customHeight="1" thickTop="1" thickBot="1" x14ac:dyDescent="0.3">
      <c r="A31" s="624" t="s">
        <v>497</v>
      </c>
      <c r="B31" s="625"/>
      <c r="C31" s="625"/>
      <c r="D31" s="625"/>
      <c r="E31" s="625"/>
      <c r="F31" s="625"/>
      <c r="G31" s="625"/>
    </row>
    <row r="32" spans="1:7" ht="17.100000000000001" customHeight="1" thickTop="1" thickBot="1" x14ac:dyDescent="0.3">
      <c r="A32" s="626" t="s">
        <v>493</v>
      </c>
      <c r="B32" s="626"/>
      <c r="C32" s="240" t="s">
        <v>476</v>
      </c>
      <c r="D32" s="211" t="s">
        <v>475</v>
      </c>
      <c r="E32" s="211">
        <f>COUNTIFS(G7:G30,"C",E7:E30,"bv",F7:F30,"bv",D7:D30,"cyiæl")</f>
        <v>0</v>
      </c>
      <c r="F32" s="211" t="s">
        <v>474</v>
      </c>
      <c r="G32" s="211">
        <f>COUNTIFS(G7:G30,"C",E7:E30,"bv",F7:F30,"bv",D7:D30,"bvix")</f>
        <v>0</v>
      </c>
    </row>
    <row r="33" spans="1:7" ht="17.100000000000001" customHeight="1" thickTop="1" thickBot="1" x14ac:dyDescent="0.3">
      <c r="A33" s="626"/>
      <c r="B33" s="626"/>
      <c r="C33" s="240" t="s">
        <v>477</v>
      </c>
      <c r="D33" s="211" t="s">
        <v>475</v>
      </c>
      <c r="E33" s="211">
        <f>COUNTIFS(G7:G30,"NYC",E7:E30,"bv",F7:F30,"bv",D7:D30,"cyiæl")</f>
        <v>0</v>
      </c>
      <c r="F33" s="211" t="s">
        <v>474</v>
      </c>
      <c r="G33" s="211">
        <f>COUNTIFS(G7:G30,"NYC",E7:E30,"bv",F7:F30,"bv",D7:D30,"bvix")</f>
        <v>0</v>
      </c>
    </row>
    <row r="34" spans="1:7" ht="17.100000000000001" customHeight="1" thickTop="1" thickBot="1" x14ac:dyDescent="0.3">
      <c r="A34" s="627" t="s">
        <v>101</v>
      </c>
      <c r="B34" s="627"/>
      <c r="C34" s="241" t="s">
        <v>476</v>
      </c>
      <c r="D34" s="212" t="s">
        <v>475</v>
      </c>
      <c r="E34" s="212">
        <f>COUNTIFS(G7:G30,"C",E7:E30,"n¨vu",F7:F30,"bv",D7:D30,"cyiæl")</f>
        <v>0</v>
      </c>
      <c r="F34" s="212" t="s">
        <v>474</v>
      </c>
      <c r="G34" s="212">
        <f>COUNTIFS(G7:G30,"C",E7:E30,"n¨vu",F7:F30,"bv",D7:D30,"bvix")</f>
        <v>0</v>
      </c>
    </row>
    <row r="35" spans="1:7" ht="17.100000000000001" customHeight="1" thickTop="1" thickBot="1" x14ac:dyDescent="0.3">
      <c r="A35" s="627"/>
      <c r="B35" s="627"/>
      <c r="C35" s="241" t="s">
        <v>477</v>
      </c>
      <c r="D35" s="212" t="s">
        <v>475</v>
      </c>
      <c r="E35" s="212">
        <f>COUNTIFS(G7:G30,"NYC",E7:E30,"n¨vu",F7:F30,"bv",D7:D30,"cyiæl")</f>
        <v>0</v>
      </c>
      <c r="F35" s="212" t="s">
        <v>474</v>
      </c>
      <c r="G35" s="212">
        <f>COUNTIFS(G7:G30,"NYC",E7:E30,"n¨vu",F7:F30,"bv",D7:D30,"bvix")</f>
        <v>0</v>
      </c>
    </row>
    <row r="36" spans="1:7" ht="17.100000000000001" customHeight="1" thickTop="1" thickBot="1" x14ac:dyDescent="0.3">
      <c r="A36" s="628" t="s">
        <v>92</v>
      </c>
      <c r="B36" s="628"/>
      <c r="C36" s="242" t="s">
        <v>476</v>
      </c>
      <c r="D36" s="213" t="s">
        <v>475</v>
      </c>
      <c r="E36" s="213">
        <f>COUNTIFS(G7:G30,"C",E7:E30,"bv",F7:F30,"n¨vu",D7:D30,"cyiæl")</f>
        <v>0</v>
      </c>
      <c r="F36" s="213" t="s">
        <v>474</v>
      </c>
      <c r="G36" s="213">
        <f>COUNTIFS(G7:G30,"C",E7:E30,"bv",F7:F30,"n¨vu",D7:D30,"bvix")</f>
        <v>0</v>
      </c>
    </row>
    <row r="37" spans="1:7" ht="17.100000000000001" customHeight="1" thickTop="1" thickBot="1" x14ac:dyDescent="0.3">
      <c r="A37" s="628"/>
      <c r="B37" s="628"/>
      <c r="C37" s="242" t="s">
        <v>477</v>
      </c>
      <c r="D37" s="213" t="s">
        <v>475</v>
      </c>
      <c r="E37" s="213">
        <f>COUNTIFS(G7:G30,"NYC",E7:E30,"bv",F7:F30,"n¨vu",D7:D30,"cyiæl")</f>
        <v>0</v>
      </c>
      <c r="F37" s="213" t="s">
        <v>474</v>
      </c>
      <c r="G37" s="213">
        <f>COUNTIFS(G7:G30,"NYC",E7:E30,"bv",F7:F30,"n¨vu",D7:D30,"bvix")</f>
        <v>0</v>
      </c>
    </row>
    <row r="38" spans="1:7" ht="17.100000000000001" customHeight="1" thickTop="1" thickBot="1" x14ac:dyDescent="0.3">
      <c r="A38" s="629" t="s">
        <v>498</v>
      </c>
      <c r="B38" s="629"/>
      <c r="C38" s="243" t="s">
        <v>476</v>
      </c>
      <c r="D38" s="214" t="s">
        <v>475</v>
      </c>
      <c r="E38" s="214">
        <f>COUNTIFS(G7:G30,"C",E7:E30,"n¨vu",F7:F30,"n¨vu",D7:D30,"cyiæl")</f>
        <v>0</v>
      </c>
      <c r="F38" s="214" t="s">
        <v>474</v>
      </c>
      <c r="G38" s="214">
        <f>COUNTIFS(G7:G30,"C",E7:E30,"n¨vu",F7:F30,"n¨vu",D7:D30,"bvix")</f>
        <v>0</v>
      </c>
    </row>
    <row r="39" spans="1:7" ht="17.100000000000001" customHeight="1" thickTop="1" thickBot="1" x14ac:dyDescent="0.3">
      <c r="A39" s="629"/>
      <c r="B39" s="629"/>
      <c r="C39" s="243" t="s">
        <v>477</v>
      </c>
      <c r="D39" s="214" t="s">
        <v>475</v>
      </c>
      <c r="E39" s="214">
        <f>COUNTIFS(G7:G30,"NYC",E7:E30,"n¨vu",F7:F30,"n¨vu",D7:D30,"cyiæl")</f>
        <v>0</v>
      </c>
      <c r="F39" s="214" t="s">
        <v>474</v>
      </c>
      <c r="G39" s="214">
        <f>COUNTIFS(G7:G30,"NYC",E7:E30,"n¨vu",F7:F30,"n¨vu",D7:D30,"bvix")</f>
        <v>0</v>
      </c>
    </row>
    <row r="40" spans="1:7" ht="17.100000000000001" customHeight="1" thickTop="1" thickBot="1" x14ac:dyDescent="0.3">
      <c r="A40" s="623" t="s">
        <v>494</v>
      </c>
      <c r="B40" s="623"/>
      <c r="C40" s="244" t="s">
        <v>476</v>
      </c>
      <c r="D40" s="244" t="s">
        <v>475</v>
      </c>
      <c r="E40" s="244">
        <f>SUM(E32,E34,E36,E38)</f>
        <v>0</v>
      </c>
      <c r="F40" s="244" t="s">
        <v>474</v>
      </c>
      <c r="G40" s="244">
        <f>SUM(G32,G34,G36,G38)</f>
        <v>0</v>
      </c>
    </row>
    <row r="41" spans="1:7" ht="18.600000000000001" customHeight="1" thickTop="1" thickBot="1" x14ac:dyDescent="0.3">
      <c r="A41" s="623"/>
      <c r="B41" s="623"/>
      <c r="C41" s="244" t="s">
        <v>477</v>
      </c>
      <c r="D41" s="244" t="s">
        <v>475</v>
      </c>
      <c r="E41" s="244">
        <f>SUM(E33,E35,E37,E39)</f>
        <v>0</v>
      </c>
      <c r="F41" s="244" t="s">
        <v>474</v>
      </c>
      <c r="G41" s="244">
        <f>SUM(G33,G35,G37,G39)</f>
        <v>0</v>
      </c>
    </row>
    <row r="42" spans="1:7" ht="27.6" customHeight="1" thickTop="1" thickBot="1" x14ac:dyDescent="0.3">
      <c r="A42" s="622" t="s">
        <v>495</v>
      </c>
      <c r="B42" s="622"/>
      <c r="C42" s="215">
        <f>E40+G40</f>
        <v>0</v>
      </c>
      <c r="D42" s="622" t="s">
        <v>496</v>
      </c>
      <c r="E42" s="622"/>
      <c r="F42" s="622"/>
      <c r="G42" s="216">
        <f>E41+G41</f>
        <v>0</v>
      </c>
    </row>
    <row r="43" spans="1:7" ht="14.45" customHeight="1" thickTop="1" x14ac:dyDescent="0.25">
      <c r="B43" s="39"/>
      <c r="C43" s="116"/>
      <c r="D43" s="116"/>
      <c r="E43" s="116"/>
      <c r="F43" s="116"/>
      <c r="G43" s="116"/>
    </row>
    <row r="44" spans="1:7" ht="14.45" customHeight="1" x14ac:dyDescent="0.25">
      <c r="B44" s="39"/>
      <c r="C44" s="116"/>
      <c r="D44" s="116"/>
      <c r="E44" s="116"/>
      <c r="F44" s="116"/>
      <c r="G44" s="116"/>
    </row>
    <row r="45" spans="1:7" ht="14.45" customHeight="1" x14ac:dyDescent="0.25">
      <c r="B45" s="39"/>
      <c r="C45" s="116"/>
      <c r="D45" s="116"/>
      <c r="E45" s="116"/>
      <c r="F45" s="116"/>
      <c r="G45" s="116"/>
    </row>
    <row r="46" spans="1:7" ht="14.45" customHeight="1" x14ac:dyDescent="0.25">
      <c r="B46" s="39"/>
      <c r="C46" s="116"/>
      <c r="D46" s="116"/>
      <c r="E46" s="116"/>
      <c r="F46" s="116"/>
      <c r="G46" s="116"/>
    </row>
    <row r="47" spans="1:7" ht="14.45" customHeight="1" x14ac:dyDescent="0.25">
      <c r="B47" s="39"/>
      <c r="C47" s="116"/>
      <c r="D47" s="116"/>
      <c r="E47" s="116"/>
      <c r="F47" s="116"/>
      <c r="G47" s="116"/>
    </row>
    <row r="48" spans="1:7" ht="14.45" customHeight="1" x14ac:dyDescent="0.25">
      <c r="B48" s="39"/>
      <c r="C48" s="116"/>
      <c r="D48" s="116"/>
      <c r="E48" s="116"/>
      <c r="F48" s="116"/>
      <c r="G48" s="116"/>
    </row>
    <row r="49" spans="2:7" ht="14.45" customHeight="1" x14ac:dyDescent="0.25">
      <c r="B49" s="39"/>
      <c r="C49" s="116"/>
      <c r="D49" s="116"/>
      <c r="E49" s="116"/>
      <c r="F49" s="116"/>
      <c r="G49" s="116"/>
    </row>
    <row r="50" spans="2:7" ht="57" customHeight="1" x14ac:dyDescent="0.35">
      <c r="B50" s="620"/>
      <c r="C50" s="620"/>
      <c r="D50" s="200"/>
      <c r="E50" s="200"/>
      <c r="F50" s="621"/>
      <c r="G50" s="621"/>
    </row>
    <row r="51" spans="2:7" x14ac:dyDescent="0.25">
      <c r="B51" s="200"/>
      <c r="C51" s="200"/>
      <c r="D51" s="200"/>
      <c r="E51" s="200"/>
      <c r="F51" s="200"/>
      <c r="G51" s="116"/>
    </row>
    <row r="52" spans="2:7" x14ac:dyDescent="0.25">
      <c r="B52" s="539"/>
      <c r="C52" s="539"/>
      <c r="F52" s="539"/>
      <c r="G52" s="539"/>
    </row>
  </sheetData>
  <sheetProtection password="CE28" sheet="1" objects="1" scenarios="1"/>
  <mergeCells count="17">
    <mergeCell ref="A40:B41"/>
    <mergeCell ref="A31:G31"/>
    <mergeCell ref="A32:B33"/>
    <mergeCell ref="A34:B35"/>
    <mergeCell ref="A36:B37"/>
    <mergeCell ref="A38:B39"/>
    <mergeCell ref="B50:C50"/>
    <mergeCell ref="F50:G50"/>
    <mergeCell ref="B52:C52"/>
    <mergeCell ref="F52:G52"/>
    <mergeCell ref="A42:B42"/>
    <mergeCell ref="D42:F42"/>
    <mergeCell ref="A1:G1"/>
    <mergeCell ref="A2:G2"/>
    <mergeCell ref="A3:G3"/>
    <mergeCell ref="A4:G4"/>
    <mergeCell ref="B5:G5"/>
  </mergeCells>
  <printOptions horizontalCentered="1"/>
  <pageMargins left="0" right="0" top="0.25" bottom="0" header="0" footer="0"/>
  <pageSetup paperSize="9" scale="8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21</vt:i4>
      </vt:variant>
    </vt:vector>
  </HeadingPairs>
  <TitlesOfParts>
    <vt:vector size="38" baseType="lpstr">
      <vt:lpstr>Date</vt:lpstr>
      <vt:lpstr>Menu</vt:lpstr>
      <vt:lpstr>All Form Data</vt:lpstr>
      <vt:lpstr>4.Attendence Sheet</vt:lpstr>
      <vt:lpstr>Contact</vt:lpstr>
      <vt:lpstr>Signature colection</vt:lpstr>
      <vt:lpstr>Pre selection</vt:lpstr>
      <vt:lpstr>Selected</vt:lpstr>
      <vt:lpstr>ASSET admission Data</vt:lpstr>
      <vt:lpstr>Attendance Sheet</vt:lpstr>
      <vt:lpstr>Distribution Sheet</vt:lpstr>
      <vt:lpstr>Training plan</vt:lpstr>
      <vt:lpstr>Class Routine</vt:lpstr>
      <vt:lpstr>Lesson plan</vt:lpstr>
      <vt:lpstr>Trainee Data (Ban)</vt:lpstr>
      <vt:lpstr>Trainee Data (Eng)</vt:lpstr>
      <vt:lpstr>Result</vt:lpstr>
      <vt:lpstr>'4.Attendence Sheet'!Print_Area</vt:lpstr>
      <vt:lpstr>'All Form Data'!Print_Area</vt:lpstr>
      <vt:lpstr>'ASSET admission Data'!Print_Area</vt:lpstr>
      <vt:lpstr>'Attendance Sheet'!Print_Area</vt:lpstr>
      <vt:lpstr>'Class Routine'!Print_Area</vt:lpstr>
      <vt:lpstr>Contact!Print_Area</vt:lpstr>
      <vt:lpstr>'Distribution Sheet'!Print_Area</vt:lpstr>
      <vt:lpstr>'Lesson plan'!Print_Area</vt:lpstr>
      <vt:lpstr>'Pre selection'!Print_Area</vt:lpstr>
      <vt:lpstr>Result!Print_Area</vt:lpstr>
      <vt:lpstr>Selected!Print_Area</vt:lpstr>
      <vt:lpstr>'Signature colection'!Print_Area</vt:lpstr>
      <vt:lpstr>'Trainee Data (Ban)'!Print_Area</vt:lpstr>
      <vt:lpstr>'Trainee Data (Eng)'!Print_Area</vt:lpstr>
      <vt:lpstr>'Training plan'!Print_Area</vt:lpstr>
      <vt:lpstr>'ASSET admission Data'!Print_Titles</vt:lpstr>
      <vt:lpstr>'Class Routine'!Print_Titles</vt:lpstr>
      <vt:lpstr>Contact!Print_Titles</vt:lpstr>
      <vt:lpstr>'Signature colection'!Print_Titles</vt:lpstr>
      <vt:lpstr>'Trainee Data (Ban)'!Print_Titles</vt:lpstr>
      <vt:lpstr>'Trainee Data (Eng)'!Print_Titles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2025-09-15T05:17:11Z</dcterms:modified>
</cp:coreProperties>
</file>